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61" yWindow="480" windowWidth="15420" windowHeight="7620" tabRatio="810" activeTab="0"/>
  </bookViews>
  <sheets>
    <sheet name="Республиканские ЛПУ" sheetId="1" r:id="rId1"/>
    <sheet name="Городские ЛПУ" sheetId="2" r:id="rId2"/>
    <sheet name="Районные ЛПУ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HoroshihVG</author>
  </authors>
  <commentList>
    <comment ref="B191" authorId="0">
      <text>
        <r>
          <rPr>
            <b/>
            <sz val="9"/>
            <rFont val="Tahoma"/>
            <family val="2"/>
          </rPr>
          <t>HoroshihVG: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HoroshihVG</author>
  </authors>
  <commentList>
    <comment ref="C268" authorId="0">
      <text>
        <r>
          <rPr>
            <b/>
            <sz val="9"/>
            <rFont val="Tahoma"/>
            <family val="2"/>
          </rPr>
          <t>HoroshihVG: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<sst xmlns="http://schemas.openxmlformats.org/spreadsheetml/2006/main" count="1215" uniqueCount="610">
  <si>
    <t>Вакантная должность</t>
  </si>
  <si>
    <t>кол-во</t>
  </si>
  <si>
    <t>ИТОГО</t>
  </si>
  <si>
    <t xml:space="preserve"> жильё</t>
  </si>
  <si>
    <t>Средний медицинский персонал</t>
  </si>
  <si>
    <t>Врачи</t>
  </si>
  <si>
    <t>Итого</t>
  </si>
  <si>
    <t>зарплата,   тыс. руб.</t>
  </si>
  <si>
    <t>670047, г. Улан-Удэ, ул. Павлова, 12. тел. 43-60-82,  43-72-36</t>
  </si>
  <si>
    <t>Наименование учреждения</t>
  </si>
  <si>
    <t>не предоставляется (предоставляется)</t>
  </si>
  <si>
    <t>контакты (адрес и контактые номера тел.)</t>
  </si>
  <si>
    <t xml:space="preserve"> </t>
  </si>
  <si>
    <t>медицинская сестра</t>
  </si>
  <si>
    <t xml:space="preserve">не предоставляется </t>
  </si>
  <si>
    <t>670042, г. Улан-Удэ, пр-т Строителей, 1. тел. 55-62-81</t>
  </si>
  <si>
    <t>медицинская сестра-анестезист</t>
  </si>
  <si>
    <t>медицинская сестра по массажу</t>
  </si>
  <si>
    <t>медицинская сестра операционная</t>
  </si>
  <si>
    <t>ГАУЗ "РК БСМП им. В.В. Ангапова"</t>
  </si>
  <si>
    <t>врач-анестезиолог-реаниматолог</t>
  </si>
  <si>
    <t>врач-нефролог</t>
  </si>
  <si>
    <t>врач-терапевт</t>
  </si>
  <si>
    <t>врач-кардиолог</t>
  </si>
  <si>
    <t>врач-невролог</t>
  </si>
  <si>
    <t>врач-хирург</t>
  </si>
  <si>
    <t>врач-травматолог-ортопед</t>
  </si>
  <si>
    <t>ГБУЗ "Бурятский республиканский клинческий онкологический диспасер"</t>
  </si>
  <si>
    <t>670047, г. Улан-Удэ, ул.Пирогова, 32. тел. 43-90-15,  43-72-40</t>
  </si>
  <si>
    <t>медцинская сестра</t>
  </si>
  <si>
    <t>не предоставляется</t>
  </si>
  <si>
    <t>ГАУЗ "Республиканский кожно-венерологический диспансер"</t>
  </si>
  <si>
    <t>Медицинская сестра</t>
  </si>
  <si>
    <t xml:space="preserve">врач-фтизиатр </t>
  </si>
  <si>
    <t>врач-офтальмолог</t>
  </si>
  <si>
    <t>врач-эндоскопист</t>
  </si>
  <si>
    <t>врач-уролог</t>
  </si>
  <si>
    <t>врач-бактериолог</t>
  </si>
  <si>
    <t>ГБУЗ "Республиканский клинический противотуберкулезный диспансер" им. Г.Д. Дугаровой</t>
  </si>
  <si>
    <t>670004, г. Улан-Удэ, ул. Батожабая,10. тел. 26-70-04</t>
  </si>
  <si>
    <t>медицинская сестра участковая</t>
  </si>
  <si>
    <t>670047, г. Улан-Удэ, ул. Павлова, 12. тел. 43-67-42,  43-72-36</t>
  </si>
  <si>
    <t>670033, г. Улан-Удэ, ул. Краснофлотская, 44. тел. 42-41-11</t>
  </si>
  <si>
    <t>ГАУЗ "РКЛРЦ "Центр восточной медицины"</t>
  </si>
  <si>
    <t>670045, г. Улан-Удэ, п.Верхняя Березовка, 11А тел. 27-70-40</t>
  </si>
  <si>
    <t>инструктор по лечебной физкультуре</t>
  </si>
  <si>
    <t>670042, г. Улан-Удэ, пр. Строителей, 2А. тел. 45-47-25,               45-18-98</t>
  </si>
  <si>
    <t>врач-детский онколог (стационар)</t>
  </si>
  <si>
    <t>врач-гастроэнтеролог (приём)</t>
  </si>
  <si>
    <t xml:space="preserve">медицинская сестра по физиотерапии
</t>
  </si>
  <si>
    <t>медицинская сестра стерилизационной</t>
  </si>
  <si>
    <t>врач-психиатр</t>
  </si>
  <si>
    <t>670004, г. Улан-Удэ, ул. Рабочая, 1А. тел. 37-20-66, 37-18-11</t>
  </si>
  <si>
    <t>врач-судебно-психиатрический эксперт</t>
  </si>
  <si>
    <t>медицинская сестра палатная</t>
  </si>
  <si>
    <t>ГБУЗ "СП Дом ребенка "Аистенок"</t>
  </si>
  <si>
    <t>670033, г. Улан-Удэ, ул. Краснофлотская,46а. тел. 42-21-05</t>
  </si>
  <si>
    <t>ГБУЗ "Республиканский врачебно-физкультурный диспансер МЗ РБ"</t>
  </si>
  <si>
    <t>ГБУЗ "Республиканское бюро судебно-медицинской экспертизы"</t>
  </si>
  <si>
    <t>670047, г. Улан-Удэ, ул. Пирогова 3,  тел. 43-56-85</t>
  </si>
  <si>
    <t>лаборант</t>
  </si>
  <si>
    <t xml:space="preserve">670047, г. Улан-Удэ, ул. Пирогова, 3. тел. 43-56-85  </t>
  </si>
  <si>
    <t>ГБУЗ "Республиканский центр профилактики и борьбы со СПИД"</t>
  </si>
  <si>
    <t>Врач-инфекционист</t>
  </si>
  <si>
    <t>670010, г.Улан-Удэ, ул. Цивилёва, 41. тел. 44-07-66,  46-10-88</t>
  </si>
  <si>
    <t>фельдшер</t>
  </si>
  <si>
    <t>ГБУЗ "РЦМП МЗ РБ им. В.Р. Бояновой"</t>
  </si>
  <si>
    <t>670034, г. Улан-Удэ, ул. Цивилева, 2, тел. 440661</t>
  </si>
  <si>
    <t>670034, г. Улан-Удэ, ул. Цивилева, 2. тел. 440661</t>
  </si>
  <si>
    <t>медицинский статистик</t>
  </si>
  <si>
    <t>врач-методист</t>
  </si>
  <si>
    <t>670047, г. Улан-Удэ, ул. Пирогова, 15а. тел. 41-66-67,  43-70-24</t>
  </si>
  <si>
    <t>ГБУЗ "Республиканская клининческая инфекционная больница"</t>
  </si>
  <si>
    <t>врач-инфекционист</t>
  </si>
  <si>
    <t>670013, г. Улан-Удэ, ул. Пирогова, д9а, т. 41-66-93</t>
  </si>
  <si>
    <t>врач-педиатр</t>
  </si>
  <si>
    <t>ГАУЗ Республиканская клиническая больница им.Н.А.Семашко</t>
  </si>
  <si>
    <t>врач-оториноларинголог</t>
  </si>
  <si>
    <t>врач функциональной диагностики</t>
  </si>
  <si>
    <t>фельдшер-лаборант</t>
  </si>
  <si>
    <t>медицинская сестра функциональной диагностики</t>
  </si>
  <si>
    <t>ГБУЗ Городская больница №4</t>
  </si>
  <si>
    <t>Соплатеж аренды жилья.</t>
  </si>
  <si>
    <t>врач-терапевт участковый</t>
  </si>
  <si>
    <t>ГБУЗ "Городская больница № 5"</t>
  </si>
  <si>
    <t>Врач общей практики</t>
  </si>
  <si>
    <t>ГАУЗ "Городской перинатальный центр г.Улан-Удэ"</t>
  </si>
  <si>
    <t>врач-акушер-гинеколог</t>
  </si>
  <si>
    <t xml:space="preserve">ГБУЗ "Городская поликлиника №1" </t>
  </si>
  <si>
    <t>субаренда жилья</t>
  </si>
  <si>
    <t>670031, г. Улан-Удэ, ул. Бульвар Карла Маркса,12, 8(3012)235043                      8(3012)235098</t>
  </si>
  <si>
    <t>Врач-рентгенолог</t>
  </si>
  <si>
    <t>ГБУЗ "Городская поликлиника № 3"</t>
  </si>
  <si>
    <t>Врач-терапевт участковый</t>
  </si>
  <si>
    <t>670047, г. Улан-Удэ, ул. Тобольская, 155. тел. 37-16-78,  41-93-89</t>
  </si>
  <si>
    <t xml:space="preserve">Врач-педиатр участковый </t>
  </si>
  <si>
    <t xml:space="preserve">Врач-педиатр </t>
  </si>
  <si>
    <t>Врач-оториноларинголог</t>
  </si>
  <si>
    <t>ГАУЗ "Городская поликлиника №6"</t>
  </si>
  <si>
    <t>врач терапевт участковый</t>
  </si>
  <si>
    <t>670034, г. Улан-Удэ, ул. Московская, 1. тел. 552079, 440885</t>
  </si>
  <si>
    <t>врач педиатр участковый</t>
  </si>
  <si>
    <t xml:space="preserve">врач акушер-гинеколог </t>
  </si>
  <si>
    <t>ГАУЗ "Стоматологическая поликлиника № 2"</t>
  </si>
  <si>
    <t>-</t>
  </si>
  <si>
    <t>670042, г. Улан-Удэ, пр-кт Строителей, д. 62 "В", тел. 8 (3012) 37-16-86</t>
  </si>
  <si>
    <t>ГАУЗ "Детская стоматологическая поликлиника"</t>
  </si>
  <si>
    <t>врач-стоматолог детский</t>
  </si>
  <si>
    <t>670047, г. Улан-Удэ, ул.Тобольская 97 кв.9. тел. 37-95-20 доб. 303</t>
  </si>
  <si>
    <t>Государственное бюджетное учреждение здравоохраненения "Станция скорой медицинской помощи"</t>
  </si>
  <si>
    <t>670031, г. Улан-Удэ, б. Карла Маркса, 12. тел. 23-51-20,  23-59-25</t>
  </si>
  <si>
    <t>врач педиатр</t>
  </si>
  <si>
    <t>врач скорой медицинской помощи</t>
  </si>
  <si>
    <t>медицинская сестра палатная (постовая)</t>
  </si>
  <si>
    <t>операционная медсестра</t>
  </si>
  <si>
    <t>акушерка</t>
  </si>
  <si>
    <t xml:space="preserve">Медицинская сестра  </t>
  </si>
  <si>
    <t xml:space="preserve">Фельдшер </t>
  </si>
  <si>
    <t>акушер</t>
  </si>
  <si>
    <t xml:space="preserve">медсестра процедурная </t>
  </si>
  <si>
    <t xml:space="preserve">медициская сестра узкого специалиста </t>
  </si>
  <si>
    <t>медицинская сестра по приему и передаче вызовов</t>
  </si>
  <si>
    <t>фельдшер скорой медицинской помощи</t>
  </si>
  <si>
    <t>по найму</t>
  </si>
  <si>
    <t>Фельдшер-лаборант</t>
  </si>
  <si>
    <t>ГБУЗ "Петропавловская ЦРБ"</t>
  </si>
  <si>
    <t>Предоставляется аренда</t>
  </si>
  <si>
    <t>от 30 000 рублей</t>
  </si>
  <si>
    <t>врач хирург</t>
  </si>
  <si>
    <t>ГБУЗ "Еравнинская ЦРБ"</t>
  </si>
  <si>
    <t>671430, Еравнинский район, с. Сосново-Озерское ул. Производственная, 4. тел. (30135) 21211,21964</t>
  </si>
  <si>
    <t>врач-рентгенолог</t>
  </si>
  <si>
    <t>врач анестезиолог-реаниматолог</t>
  </si>
  <si>
    <t>врач эпидемиолог</t>
  </si>
  <si>
    <t xml:space="preserve">671310, п. Заиграево, 
ул. Коммунистическая, 2
8(30136)4-22-11
8(30136)4-14-18
</t>
  </si>
  <si>
    <t>ГБУЗ "Закаменская ЦРБ"</t>
  </si>
  <si>
    <t>врач терапевт</t>
  </si>
  <si>
    <t>предоставляется</t>
  </si>
  <si>
    <t>671950, г. Закаменск, ул. Больничная, 6. тел. 8(30137)43872</t>
  </si>
  <si>
    <t>врач акушер-гинеколог</t>
  </si>
  <si>
    <t>врач психиатр-нарколог</t>
  </si>
  <si>
    <t xml:space="preserve"> предоставляется</t>
  </si>
  <si>
    <t>ГАУЗ "Иволгинская ЦРБ"</t>
  </si>
  <si>
    <t>ГБУЗ "Кабанская ЦРБ"</t>
  </si>
  <si>
    <t>671205 Республика Бурятия, Кабанский район, с. Кабанск, пер. Больничный 4  . тел.(830138) 43-3-56,  43-2-24</t>
  </si>
  <si>
    <t>врач онколог</t>
  </si>
  <si>
    <t>врач профпатолог</t>
  </si>
  <si>
    <t>врач инфекционист</t>
  </si>
  <si>
    <t>врач травматолог-ортопед</t>
  </si>
  <si>
    <t>врач кардиолог</t>
  </si>
  <si>
    <t>врач педиатр (районный)</t>
  </si>
  <si>
    <t>врач стоматолог</t>
  </si>
  <si>
    <t>врач невролог</t>
  </si>
  <si>
    <t>врач эндоскопист</t>
  </si>
  <si>
    <t>врач УЗИ</t>
  </si>
  <si>
    <t>врач эндокринолог</t>
  </si>
  <si>
    <t>медицинский лабораторный техник</t>
  </si>
  <si>
    <t>ГБУЗ "Курумканская ЦРБ"</t>
  </si>
  <si>
    <t>ГБУЗ "Кяхтинская ЦРБ"</t>
  </si>
  <si>
    <t>аренда</t>
  </si>
  <si>
    <t>врач педиатр участковый детской поликлиники</t>
  </si>
  <si>
    <t>врач акушер-гинеколог женской консультации</t>
  </si>
  <si>
    <t>врач кардиолог терапевтического отделения</t>
  </si>
  <si>
    <t>врач терапевт участковый поликлиники</t>
  </si>
  <si>
    <t>врач рентгенолог</t>
  </si>
  <si>
    <t>врач по лечебной физкультуре и спортивной медицине</t>
  </si>
  <si>
    <t>врач физиотерапевт физиотерапевтического отделения</t>
  </si>
  <si>
    <t>Фармацевт</t>
  </si>
  <si>
    <t>акушерка женской консультации</t>
  </si>
  <si>
    <t>фельдшер фельдшерско - акушерского пункта с. Анагустай</t>
  </si>
  <si>
    <t>фельдшер фельдшерско - акушерского пункта с. Цаган-Челутай</t>
  </si>
  <si>
    <t>фельдшер фельдшерско - акушерского пункта с. Уладый</t>
  </si>
  <si>
    <t>Фельдшер скорой медицинской помощи г. Кяхта</t>
  </si>
  <si>
    <t>ГБУЗ "Мухоршибирская ЦРБ"</t>
  </si>
  <si>
    <t>ГБУЗ "Муйская ЦРБ"</t>
  </si>
  <si>
    <t>Фельдшер ОСМП</t>
  </si>
  <si>
    <t>ГБУЗ "Окинская ЦРБ"</t>
  </si>
  <si>
    <t>врач-фтизиатр</t>
  </si>
  <si>
    <t>ГБУЗ "Прибайкальская ЦРБ"</t>
  </si>
  <si>
    <t>Аренда</t>
  </si>
  <si>
    <t>Медицинская сестра ЦРБ с.Турунтаево</t>
  </si>
  <si>
    <t>ГБУЗ "Нижнеангарская ЦРБ"</t>
  </si>
  <si>
    <t>ГБУЗ Кижингинская ЦРБ</t>
  </si>
  <si>
    <t>ГБУЗ "Тункинская ЦРБ"</t>
  </si>
  <si>
    <t>671010, с.Кырен Тункинский район, ул.Ленина, 92, телефон 8(30147) 41-4-41, 8(3012) 27-70-90</t>
  </si>
  <si>
    <t>ГБУЗ "Тарбагатайская ЦРБ"</t>
  </si>
  <si>
    <t>671110 с. Тарбагатай Тарбагатайского района РБ ул. Подгорная, 15 тел: 8 (30146) 56-289, 56-398, 56-397.</t>
  </si>
  <si>
    <t>Акушерка ВА с. Большой Куналей</t>
  </si>
  <si>
    <t>671410, Хоринский район, с. Хоринск, ул. Больничный городок, д.1 Тел: 8(30148) 23-7-55, 22-5-30</t>
  </si>
  <si>
    <t xml:space="preserve">ГАПОУ«Байкальский базовый медицинский колледж МЗ РБ»
</t>
  </si>
  <si>
    <t>Всего</t>
  </si>
  <si>
    <t>ГАУЗ "Гусиноозерская ЦРБ"</t>
  </si>
  <si>
    <t>врач общей практики 9 микрорайон</t>
  </si>
  <si>
    <t>врач ультразвуковой диагностики</t>
  </si>
  <si>
    <t>фельдшер ОСМП</t>
  </si>
  <si>
    <t xml:space="preserve">медицинская сестра </t>
  </si>
  <si>
    <t>ВСЕГО</t>
  </si>
  <si>
    <t>ГАУЗ "Стоматологическая поликлиника № 1"</t>
  </si>
  <si>
    <t>медицинский лабораторный техник (фельдшер-лаборант)</t>
  </si>
  <si>
    <t>ГБУЗ "Городская больница №2"</t>
  </si>
  <si>
    <t>670004, г. Улан-Удэ, ул.Воронежская, 1а. тел. 26-71-44</t>
  </si>
  <si>
    <t xml:space="preserve">врач-акушер-гинеколог </t>
  </si>
  <si>
    <t>врач психотерапевт</t>
  </si>
  <si>
    <t>ГБУЗ "Городская больница №4"</t>
  </si>
  <si>
    <t>670042, г. Улан-Удэ, пр.Строителей, д.2. тел. 45-04-85, 55-62-45</t>
  </si>
  <si>
    <t xml:space="preserve">Врач-уролог </t>
  </si>
  <si>
    <t>врач офтальмолог</t>
  </si>
  <si>
    <t>Медицинская сестра палатная (постовая)</t>
  </si>
  <si>
    <t>рентгенолаборант</t>
  </si>
  <si>
    <t>операционная медицинская сестра</t>
  </si>
  <si>
    <t>медицинская сестра (для школы, сада)</t>
  </si>
  <si>
    <t>фельдшер (школ)</t>
  </si>
  <si>
    <t>670009, г. Улан-Удэ, ул. М.Расковой, 2. тел. 55-75-92, 55-84-64</t>
  </si>
  <si>
    <t>медсестра по физиотерапии</t>
  </si>
  <si>
    <t>врач клинической лабораторной диагностики</t>
  </si>
  <si>
    <t>врач-неонатолог</t>
  </si>
  <si>
    <t>ГАУЗ "Республиканский перинатальный центр"</t>
  </si>
  <si>
    <t>ГБУЗ "Бурятский республиканский клинический онкологический диспансер"</t>
  </si>
  <si>
    <t>врач терапевт (стационар Горячинск)</t>
  </si>
  <si>
    <t>врач неонатолог</t>
  </si>
  <si>
    <t>врач физиотерапевт</t>
  </si>
  <si>
    <t>врач ЛФК</t>
  </si>
  <si>
    <t>ГАУЗ "Республиканская стоматологическая поликлиника"</t>
  </si>
  <si>
    <t>ГБУЗ "Республиканская клиническая инфекционная больница"</t>
  </si>
  <si>
    <t>670047, г. Улан-Удэ, ул. Цивилев, 41. тел. 44-07-66,  46-10-88</t>
  </si>
  <si>
    <t xml:space="preserve">ГАПОУ "Республиканский базовый медицинский колледж им. Э.Д. Раднаева»
</t>
  </si>
  <si>
    <t>ГБУЗ  "Баргузинская ЦРБ"</t>
  </si>
  <si>
    <t>ГБУЗ "Баунтовская ЦРБ"</t>
  </si>
  <si>
    <t>врач общей практики</t>
  </si>
  <si>
    <t>врач дерматовенеролог</t>
  </si>
  <si>
    <t>врач патологанатом</t>
  </si>
  <si>
    <t>оплата аренды жилья 50%</t>
  </si>
  <si>
    <t>ГБУЗ "Баргузинская ЦРБ"</t>
  </si>
  <si>
    <t>врач-детский хирург</t>
  </si>
  <si>
    <t>врач-эпидемиолог</t>
  </si>
  <si>
    <t>от 20 000,00</t>
  </si>
  <si>
    <t>670000, г. Улан-Удэ, ул. Коммунистическая, 5 тел. 21-39-82</t>
  </si>
  <si>
    <t>врач-педиатр участковый</t>
  </si>
  <si>
    <t>заведующий фельдшерско-акушерским пунктом-фельдшер, с.Хандала</t>
  </si>
  <si>
    <t>врач фтизиатр</t>
  </si>
  <si>
    <t>Фельдшер Туркинская врачебная амбулатория</t>
  </si>
  <si>
    <t>врач-детский эндокринолог</t>
  </si>
  <si>
    <t>врач-рефлексотерапевт</t>
  </si>
  <si>
    <t>врач - педиатр</t>
  </si>
  <si>
    <t>врач - ревматолог</t>
  </si>
  <si>
    <t>медсестра-анестезист</t>
  </si>
  <si>
    <t>медсестра палатная (постовая)</t>
  </si>
  <si>
    <t>приемного отделения</t>
  </si>
  <si>
    <t>медсестра по массажу</t>
  </si>
  <si>
    <t>преподаватель акушерства и гинекологии (врач акушер-гинеколог)</t>
  </si>
  <si>
    <r>
      <t xml:space="preserve">16920 - 25000 </t>
    </r>
    <r>
      <rPr>
        <sz val="10"/>
        <rFont val="Times New Roman"/>
        <family val="1"/>
      </rPr>
      <t>(при наличии пед. категории, пед. стажа, учен. степени, почетного звания)</t>
    </r>
  </si>
  <si>
    <t>670031, г. Улан-Удэ, ул. Терешковой, 13; тел.233848</t>
  </si>
  <si>
    <t xml:space="preserve">врач функциональной диагностики </t>
  </si>
  <si>
    <t>медсестра процедурной</t>
  </si>
  <si>
    <t>от 25 000,00  и выше (собеседование)</t>
  </si>
  <si>
    <t>от 15 000,00  и выше (собеседование)</t>
  </si>
  <si>
    <t xml:space="preserve">врач-рентгенолог </t>
  </si>
  <si>
    <t>670042, г. Улан-Удэ, пр-т Строителей, 1. тел. 37-37-90 (доб. 256)</t>
  </si>
  <si>
    <t xml:space="preserve">заведующий орган.мет.отделом, врач-статистик </t>
  </si>
  <si>
    <t>врач оториноларинголог</t>
  </si>
  <si>
    <t>фельдшер (неотложная помощь)</t>
  </si>
  <si>
    <t>врач приемного отделения</t>
  </si>
  <si>
    <t>671450, Кижингинский район, с.Кижинга, ул.Северная,2, тел. 8(30141)32-1-08</t>
  </si>
  <si>
    <t>ГАУЗ "Кижингинская ЦРБ"</t>
  </si>
  <si>
    <t>врач-ортодонт</t>
  </si>
  <si>
    <t>670042, г. Улан-Удэ, ул.Тобольская 97 кв.9. тел. 37-95-20 доб. 303
8-983-630-42-96</t>
  </si>
  <si>
    <t>врач-хирург детский</t>
  </si>
  <si>
    <t xml:space="preserve">670034,г. Улан-Удэ, ул.Красноормейская 20А, тел.552559,440739 </t>
  </si>
  <si>
    <t>670031, г. Улан-Удэ, ул. Павлова, 12. тел. 43-79-73</t>
  </si>
  <si>
    <t>врач-патологоанатом</t>
  </si>
  <si>
    <t>670000, г. Улан-Удэ, ул. Каландаришвили, 27 тел. 21-48-16,  21-66-15</t>
  </si>
  <si>
    <t xml:space="preserve">оклад + выплаты копенсационного и стимулирующего характера                     (от 22 000,00)
</t>
  </si>
  <si>
    <t>врач по паллиативной медицинской помощи</t>
  </si>
  <si>
    <t>от 45 000,00</t>
  </si>
  <si>
    <t>от 25 000,00</t>
  </si>
  <si>
    <t>670047, г. Улан-Удэ, ул. Пирогова 7а. тел. 23-23-47</t>
  </si>
  <si>
    <t>от 35 000,00</t>
  </si>
  <si>
    <t>лаборант КДЛ</t>
  </si>
  <si>
    <t>от 50 000,00</t>
  </si>
  <si>
    <t>Заведующий ФАП - фельдшер</t>
  </si>
  <si>
    <t>от 30 000,00</t>
  </si>
  <si>
    <t>от 40 000,00</t>
  </si>
  <si>
    <t>от 20 000 рублей</t>
  </si>
  <si>
    <t>фельдшер ФАПа</t>
  </si>
  <si>
    <t>врач терапевт дневного стационара</t>
  </si>
  <si>
    <t>от 56 000,00</t>
  </si>
  <si>
    <t>медицинская сестра (функциональная диагностика)</t>
  </si>
  <si>
    <t>врач инфекционист поликлиники</t>
  </si>
  <si>
    <t>врач хирург поликлиники</t>
  </si>
  <si>
    <t>врач хирург хирургического отделения</t>
  </si>
  <si>
    <t>врач офтальмолог поликлиники</t>
  </si>
  <si>
    <t>врач стоматолог стоматологической поликлиники</t>
  </si>
  <si>
    <t>врач терапевт подрастковой детской поликлиники</t>
  </si>
  <si>
    <t>врач-дерматовенеролог</t>
  </si>
  <si>
    <t>врач - психиатр -нарколог</t>
  </si>
  <si>
    <t>врач - эндокринолог</t>
  </si>
  <si>
    <t>врач - невролог</t>
  </si>
  <si>
    <t>фельдшер ФАП</t>
  </si>
  <si>
    <t>фельдшер неотложной помощи</t>
  </si>
  <si>
    <t>врач по лечебной физкультуре</t>
  </si>
  <si>
    <t>Фельдшер скорой медицинской помощи Туркинская врачебная амбулатория</t>
  </si>
  <si>
    <t>врач-фтизиатр участковый</t>
  </si>
  <si>
    <t>врач педиатр участковый участковой больницы с. Кудара Сомон</t>
  </si>
  <si>
    <t>врач рентгенолог рентгенологического кабинета</t>
  </si>
  <si>
    <t>врач рентгенолог флюрооргафического кабинета</t>
  </si>
  <si>
    <t>врач инфекционист инфекционного отделения</t>
  </si>
  <si>
    <t>врач общей практики (семейная медицина) амбулатории ВОП г. Кяхта</t>
  </si>
  <si>
    <t>врач по медицинской профилактики поликлиники</t>
  </si>
  <si>
    <t>Медицинский лабораторный техник (фельдшер - лаборант) серологической лаборатории</t>
  </si>
  <si>
    <t>Медицинский лабораторный техник (фельдшер - лаборант) клинической лабораторой диагностики</t>
  </si>
  <si>
    <t>акушерка врачебной амбулатории с. Тамир</t>
  </si>
  <si>
    <t>акушерка врачебной амбулатории с. Хоронхой</t>
  </si>
  <si>
    <t>фельдшер фельдшерско - акушерского пункта с. Калинишна</t>
  </si>
  <si>
    <t>фельдшер общеобразовательного учреждения</t>
  </si>
  <si>
    <t>фельдшер амбулатории ВОП г. Кяхта</t>
  </si>
  <si>
    <t>Медицинская сестра участковая врачебной амбулатории с. Хоронхой</t>
  </si>
  <si>
    <t>медицинская сестра детского дошкольного учреждения</t>
  </si>
  <si>
    <t>медицинская сестра процедурной участковой больницы с. Кудара Сомон</t>
  </si>
  <si>
    <t>медицинская сестра детской поликлиники (подростковый кабинет)</t>
  </si>
  <si>
    <t>медицинская сестра участковая детской поликлиники</t>
  </si>
  <si>
    <t>медицинская сестра участковая  поликлиники</t>
  </si>
  <si>
    <t>медицинская сестра патронажная фельдшерско-акушерского пункта с. Чикой</t>
  </si>
  <si>
    <t>зубной врач стоматологической поликлиники</t>
  </si>
  <si>
    <t xml:space="preserve">Заведующий ФАП с. Нижний Жирим, фельдшер, медсестра </t>
  </si>
  <si>
    <t>Заведующий ФАП с. Барыкино, фельдшер, медсестра</t>
  </si>
  <si>
    <t>Заведующий ФАП с. Саратовка, фельдшер, медсестра</t>
  </si>
  <si>
    <t>Заведующий ФАП с. Хандагатай, фельдшер, медсестра</t>
  </si>
  <si>
    <t xml:space="preserve">Заведующий ФАП с. Барыкино- Ключи, фельдшер, медсестра </t>
  </si>
  <si>
    <t>вакансий нет</t>
  </si>
  <si>
    <t xml:space="preserve">ГАУЗ "Республиканский перинатальный центр" </t>
  </si>
  <si>
    <t>670031, г. Улан-Удэ, ул. Пирогова, 15Б, тел. 37-30-76</t>
  </si>
  <si>
    <t>от 70 000,00</t>
  </si>
  <si>
    <t>врач-стоматолог</t>
  </si>
  <si>
    <t>ГБУЗ "Республиканский врачебно-физкультурный диспансер"</t>
  </si>
  <si>
    <t>670001, г. Улан-Удэ, ул. Кирова, 1, тел. 21-01-35</t>
  </si>
  <si>
    <t>670001, г. Улан-Удэ, ул. Кирова, 1. тел. 21-01-35</t>
  </si>
  <si>
    <t>ГАУЗ "Республиканский наркологический диспансер"</t>
  </si>
  <si>
    <t xml:space="preserve">ГАУЗ "Республиканский наркологический диспансер" </t>
  </si>
  <si>
    <t xml:space="preserve">врач - эпидемиолог </t>
  </si>
  <si>
    <t>врач общей практики  (с.Н-Торей)</t>
  </si>
  <si>
    <t>671920, Республика Бурятия, Джидинский район, с.Петропавловка, ул. Ленина, 8. тел. 8-301-34-41-3-31</t>
  </si>
  <si>
    <t xml:space="preserve">от 25 000 </t>
  </si>
  <si>
    <t>671260, Республика Бурятия, Прибайкальский район, с. Турунтаево, ул.Комарова д.1, тел. 8(30144) 51-4-67, 41-7-17</t>
  </si>
  <si>
    <t xml:space="preserve"> от 21000,00  до 30000,00</t>
  </si>
  <si>
    <t>врач-педиатр участковый Туркинской врачебной амбулатории</t>
  </si>
  <si>
    <t xml:space="preserve">врач-хирург ЦРБ с.Турунтаево </t>
  </si>
  <si>
    <t>врач-педиатр участковый Ильинской участковой больницы</t>
  </si>
  <si>
    <t xml:space="preserve">врач-терапевт ЦРБ с.Турунтаево </t>
  </si>
  <si>
    <t>врач-онколог ЦРБ с.Турунтаево</t>
  </si>
  <si>
    <t>врач-оториноларинголог ЦРБ с.Турунтаево</t>
  </si>
  <si>
    <t xml:space="preserve"> от 30000,00 до 60000,00</t>
  </si>
  <si>
    <t>671260, Республика Бурятия, Прибайкальский район, с. Турунтаево, ул. Комарова д. 1, тел. 8(30144) 51-4-67, 41-7-17</t>
  </si>
  <si>
    <t>врач-терапевт участковый Татауровской врачебной амбулатории (временно)</t>
  </si>
  <si>
    <t>врач-терапевт участковый Старо-Татауровской врачебной амбулатории (временно)</t>
  </si>
  <si>
    <t>медицинский психолог</t>
  </si>
  <si>
    <t>от 31 000,00</t>
  </si>
  <si>
    <t>от 28 000,00</t>
  </si>
  <si>
    <t>от 23 000,00</t>
  </si>
  <si>
    <t>от 29 000,00</t>
  </si>
  <si>
    <t>от 26 000,00</t>
  </si>
  <si>
    <t>фельдшер отделения скорой медицинской помощи</t>
  </si>
  <si>
    <t>671050, Иволгинский район. с. Иволгинск, ул. Октябрьская, д.3, тел. 8924579068, 89244579021</t>
  </si>
  <si>
    <t>671050, Иволгинский район, с. Иволгинск, ул. Октябрьская, д.3, тел. 8924579068, 89244579021</t>
  </si>
  <si>
    <t>671560 Муйский район, п. Таксимо, ул. Автодорожная, 4а, 8(30132) 54-1-07, (сот.89247519149)</t>
  </si>
  <si>
    <t>671160 Республика Бурятия, г.Гусиноозерск, ул.Новая,1 тел. 8(30145) 42-6-87</t>
  </si>
  <si>
    <t>фельдшер ФАП у.Усть-Урма</t>
  </si>
  <si>
    <t>фельдшер ФАП у.Жаргаланта</t>
  </si>
  <si>
    <t>фельдшер ФАП с. Ягодный</t>
  </si>
  <si>
    <t>медицинсая сестра ВА у.Харгана</t>
  </si>
  <si>
    <t>фельдшер СМП</t>
  </si>
  <si>
    <t>671160 Республика Бурятия, г.Гусиноозерск, ул.Новая,1 тел. (830145)42-6-87</t>
  </si>
  <si>
    <t>671030, с. Орлик, ул. Обручева, 79, тел. 8(30150)51-2-76</t>
  </si>
  <si>
    <t>671710, Северо-Байкальский район, п. Нижнеангарск, ул. 50 лет Октября, 13 8(30130)47-1-49</t>
  </si>
  <si>
    <t xml:space="preserve">врач-уролог </t>
  </si>
  <si>
    <t>671610, Баргузинский район, с. Баргузин, ул. Партизанская, 87. тел. 8(30131)41-2-16,    8(30131)41-0-84</t>
  </si>
  <si>
    <t>671610,  Баргузинский  район, с. Баргузин, ул. Партизанская,   87. тел. 8(30131)41-2-16,    8(30131)41-0-84</t>
  </si>
  <si>
    <t xml:space="preserve">ГБУЗ "Республиканский медицинский информационно-аналитический центр" </t>
  </si>
  <si>
    <t>аренда жилья, общежитие</t>
  </si>
  <si>
    <t>заведующий фельдшерско-акушерским пунктом-фельдшер, с.Инкино</t>
  </si>
  <si>
    <t>старшая медицинская сестра</t>
  </si>
  <si>
    <t>671205, Республика Бурятия, Кабанский район, с. Кабанск, пер. Больничный 4, тел.8(30138) 43-3-56,  43-2-24</t>
  </si>
  <si>
    <t>выплата 2 млн.руб. по программе "Земский доктор"</t>
  </si>
  <si>
    <t>от 43 000,00</t>
  </si>
  <si>
    <t>от 27 108,00</t>
  </si>
  <si>
    <t>врач по медицинской реабилитации</t>
  </si>
  <si>
    <t>медицинская сестра диетическая</t>
  </si>
  <si>
    <t>ГБУЗ "Республиканский психоневрологический диспансер"</t>
  </si>
  <si>
    <t>врач психиатр участковый</t>
  </si>
  <si>
    <t>врач психиатр детский участковый</t>
  </si>
  <si>
    <t xml:space="preserve">ГАУЗ "Детская республиканская клиническая больница" </t>
  </si>
  <si>
    <t>от 55 000,00</t>
  </si>
  <si>
    <t>от 44 000,00</t>
  </si>
  <si>
    <t>врач педиатр кабинета организации медицинской помощи детям в образовательных органтзациях</t>
  </si>
  <si>
    <t>от 42 000,00</t>
  </si>
  <si>
    <t>от 48 700,00</t>
  </si>
  <si>
    <t>от 46 000,00</t>
  </si>
  <si>
    <t>врач по медицинской профилактике</t>
  </si>
  <si>
    <t>врач терапевт терапевтического отделения</t>
  </si>
  <si>
    <t>от  31 000,00</t>
  </si>
  <si>
    <t>от 33 000,00</t>
  </si>
  <si>
    <t>от 27 000,00</t>
  </si>
  <si>
    <t xml:space="preserve"> 671640, Республика Бурятия,   Курумканский район, с. Курумкан, ул. Харпухаевой, 30, 8(30149) 41-5-85</t>
  </si>
  <si>
    <t>Соплатеж аренды жилья</t>
  </si>
  <si>
    <t>670009, г. Улан-Удэ, ул. М.Расковой, 2              тел. 55-75-92, 55-84-64</t>
  </si>
  <si>
    <t>медицинская сестра (для врачей специалистов)</t>
  </si>
  <si>
    <t>ГБУЗ "Республиканское патологоанатомическое бюро"</t>
  </si>
  <si>
    <t>ГБУЗ "Территориальный центр медицины катастроф"</t>
  </si>
  <si>
    <t xml:space="preserve">670034,г. Улан-Удэ, ул.Красноормейская 20А,                       тел. 552559,44073 </t>
  </si>
  <si>
    <t>670033, г. Улан-Удэ, ул. Краснофлотская, 46а, тел. 42-21-05</t>
  </si>
  <si>
    <t>ГБУЗ "Бурятская республиканская станция переливания крови"</t>
  </si>
  <si>
    <t>врач-трансфузиолог</t>
  </si>
  <si>
    <t>от 20 000,00 до 28 000,00</t>
  </si>
  <si>
    <t>врач стоматолог детский</t>
  </si>
  <si>
    <t>фармацевт</t>
  </si>
  <si>
    <t>медицинская сестра педиатрическая</t>
  </si>
  <si>
    <t>670047, г. Улан-Удэ, ул. Тобольская, 155. тел. 41-93-89, 37-16-78</t>
  </si>
  <si>
    <t>врач детский кардиолог</t>
  </si>
  <si>
    <t>врач-травматолог-ортопед (детское отделение)</t>
  </si>
  <si>
    <t>врач гастроэнтеролог</t>
  </si>
  <si>
    <t xml:space="preserve">оклад + выплаты копенсационного и стимулирующего характера                     (от 40 000,00)
</t>
  </si>
  <si>
    <t xml:space="preserve">не предоставляется (возмещение 50% от суммы аренды жилья) </t>
  </si>
  <si>
    <t>670013, г. Улан-Удэ,        ул. Гармаева, 9.          тел. 42-62-45</t>
  </si>
  <si>
    <t>медицинская сестра процедурная</t>
  </si>
  <si>
    <t>670013, г. Улан-Удэ,      ул. Гармаева, 9.          тел. 42-62-45</t>
  </si>
  <si>
    <t>врач-терапевт (Мало-Куналейская ВА)</t>
  </si>
  <si>
    <t>ГБУЗ "Бичурская ЦРБ"</t>
  </si>
  <si>
    <t>671360 Республика Бурятия, Бичурский район, с.Бичура, ул.Совесткая,38 8(30133) 41-2-24</t>
  </si>
  <si>
    <t>фельдшер  ФАП</t>
  </si>
  <si>
    <t xml:space="preserve">медицинская сестра палатная </t>
  </si>
  <si>
    <t>671360, Республика Бурятия, Бичурский район, с.Бичура, ул.Совесткая,38 8(30133) 41-2-24</t>
  </si>
  <si>
    <t>до 29 000,00</t>
  </si>
  <si>
    <t>медицинская сестра палатная (постовая) педиатрического отделения</t>
  </si>
  <si>
    <t>медицинская сестра палатная (постовая) хирургического  отделения</t>
  </si>
  <si>
    <t>медицинская сестра палатная (постовая) терапевтического  отделения</t>
  </si>
  <si>
    <t>671840, г.Кяхта, ул.Ленина, 89. тел. (3012)37-13-54, 91-4-04</t>
  </si>
  <si>
    <t>врач бактериолог микробиологической (бактериологической) лаборатории</t>
  </si>
  <si>
    <t>врач – онколог поликлиники</t>
  </si>
  <si>
    <t>врач – профпатолог поликлиники</t>
  </si>
  <si>
    <t>врач психиатр - нарколог</t>
  </si>
  <si>
    <t>врач акушер – гинеколог акушерско-гинекологическое отделения</t>
  </si>
  <si>
    <t>врач – невролог терапевтического отделения</t>
  </si>
  <si>
    <t>врач – невролог поликлиники</t>
  </si>
  <si>
    <t>врач трансфузиолог</t>
  </si>
  <si>
    <t xml:space="preserve">от 31799,90 </t>
  </si>
  <si>
    <t xml:space="preserve">врач кардиолог </t>
  </si>
  <si>
    <t>врач общей семейной практики</t>
  </si>
  <si>
    <t>врач-эндокринолог</t>
  </si>
  <si>
    <t>670031, г. Улан-Удэ, ул. Бульвар Карла Маркса,12, 8(3012)235043                    8(3012)235098</t>
  </si>
  <si>
    <t>ГАУЗ "Городская поликлиника № 2"</t>
  </si>
  <si>
    <t>медицинская сестра анестезист</t>
  </si>
  <si>
    <t>медсестра общей семейной практики</t>
  </si>
  <si>
    <t>медсестра операционной</t>
  </si>
  <si>
    <t>медсестра врача педиатра участкового</t>
  </si>
  <si>
    <t>медсестра врача терапевта участкового</t>
  </si>
  <si>
    <t>инструкктор ЛФК</t>
  </si>
  <si>
    <t>670034, г. Улан-Удэ, ул. Московская, 1. тел.            55-20-79, 44-08-85</t>
  </si>
  <si>
    <t>671340, Мухоршибирский  район, с. Мухоршибирь,                                  ул. Школьная, 7 А                                  тел. 8 (30143) 21-344, 21-210</t>
  </si>
  <si>
    <t>найм жилья, оплата 50% от стоимости аренды жилья.</t>
  </si>
  <si>
    <t>ГАУЗ "Заиграевская ЦРБ"</t>
  </si>
  <si>
    <t>врач общей врачебной практики (семейный врач)</t>
  </si>
  <si>
    <t xml:space="preserve">врач - оториноларинголог </t>
  </si>
  <si>
    <t xml:space="preserve">врач - терапевт участковый </t>
  </si>
  <si>
    <t>671410, Хоринский район, с. Хоринск, ул. Больничный городок, д.1 тел: 8(30148) 23-7-55, 22-5-30</t>
  </si>
  <si>
    <t>ГБУЗ "Хоринская ЦРБ"</t>
  </si>
  <si>
    <t>медестра палаты новорожденных детей</t>
  </si>
  <si>
    <t>медсестра патронажная ВА (пос. Майский)</t>
  </si>
  <si>
    <t>от 25000,00</t>
  </si>
  <si>
    <t>671110 с. Тарбагатай Тарбагатайского района, ул. Подгорная, 15 тел: 8 (30146) 56-289, 56-398, 56-397.</t>
  </si>
  <si>
    <t>671510  Баунтовский эвенкийский район, с. Багдарин, ул.Ленина 127, тел: 8(30153)41117, 8(30153)41314, 8(30153)420886</t>
  </si>
  <si>
    <t xml:space="preserve"> предоставляется служебное жилье</t>
  </si>
  <si>
    <t>671510 Баунтовский эвенкийский район, с. Багдарин, ул.Ленина, 127, тел: 8(30153)41117, 8(30153)41314, 8(30153)42088</t>
  </si>
  <si>
    <t>врач-травмотолог-ортопед</t>
  </si>
  <si>
    <t xml:space="preserve">врач-психиатр-нарколог </t>
  </si>
  <si>
    <t>врач стоматолог-ортопед</t>
  </si>
  <si>
    <t xml:space="preserve">врач бактериолог </t>
  </si>
  <si>
    <t xml:space="preserve">врач общей практики (семейная медицина) </t>
  </si>
  <si>
    <t>670013, г. Улан-Удэ, ул. Пирогова, д.9а, т. 41-66-93</t>
  </si>
  <si>
    <t>медсестра палатная</t>
  </si>
  <si>
    <t>от 50000,00</t>
  </si>
  <si>
    <t>врач по спортивной медицине</t>
  </si>
  <si>
    <t xml:space="preserve">медицинский лабораторный техник </t>
  </si>
  <si>
    <r>
      <t xml:space="preserve">от 44311,00 </t>
    </r>
    <r>
      <rPr>
        <sz val="11"/>
        <rFont val="Times New Roman"/>
        <family val="1"/>
      </rPr>
      <t>(без учета квалификации и платных услуг)</t>
    </r>
  </si>
  <si>
    <r>
      <t>25 424,00</t>
    </r>
    <r>
      <rPr>
        <sz val="10"/>
        <rFont val="Times New Roman"/>
        <family val="1"/>
      </rPr>
      <t xml:space="preserve"> (без учета квалификации и платных услуг)</t>
    </r>
  </si>
  <si>
    <t>врач-эндокринолог детский</t>
  </si>
  <si>
    <t xml:space="preserve">медицинская сестра процедурная </t>
  </si>
  <si>
    <t>от 30 000,00 до 50 000,00</t>
  </si>
  <si>
    <t>врач-статистик</t>
  </si>
  <si>
    <t>670031, г. Улан-Удэ, ул. Цыбикова, 6. тел. 37-41-00</t>
  </si>
  <si>
    <t>670031, г. Улан-Удэ, ул. Цыбикова, 6, тел. 37-41-00</t>
  </si>
  <si>
    <t>медицинская сестра приемного отделения</t>
  </si>
  <si>
    <t>от 21 000,00</t>
  </si>
  <si>
    <t xml:space="preserve">врач судебно-медицинский эксперт </t>
  </si>
  <si>
    <t xml:space="preserve">фельдшер </t>
  </si>
  <si>
    <t xml:space="preserve">врач-анестезиолог-реаниматолог </t>
  </si>
  <si>
    <t>заведующий ФАП - фельдшер (Нижний Ичетуй)</t>
  </si>
  <si>
    <t>заведующий ФАП - фельдшер (Верхний Ичетуй)</t>
  </si>
  <si>
    <t xml:space="preserve">врач-оториноларинголог </t>
  </si>
  <si>
    <t>от 60 000,00</t>
  </si>
  <si>
    <t>от 38 000,00</t>
  </si>
  <si>
    <t xml:space="preserve">от 50 000,00 </t>
  </si>
  <si>
    <t>медсестра участковая</t>
  </si>
  <si>
    <t>фельдшер, медсестра отделения организации медицинской помощи несовершенолетним в образовательных организациях</t>
  </si>
  <si>
    <t>оплата наемного жилья до 10 000,00</t>
  </si>
  <si>
    <t>от 22 000,00 (без учета вычета налогов)</t>
  </si>
  <si>
    <t xml:space="preserve">врач-невролог </t>
  </si>
  <si>
    <t>оплата наемного жилья от 10 000,00</t>
  </si>
  <si>
    <t xml:space="preserve">от 45 000,00 (без учета вычета налогов)
</t>
  </si>
  <si>
    <t>врач-педиатр участковый ЦРБ с.Турунтаево</t>
  </si>
  <si>
    <t>врач-эндокринолог ЦРБ с.Турунтаево</t>
  </si>
  <si>
    <t>Фельдшер фельдшерско-акушерский пункт (с.Соболиха,с.Иркилик, с.Гремячинск)</t>
  </si>
  <si>
    <t>Фельдшер скорой медицинской помощи ЦРБ с.Турунтаево</t>
  </si>
  <si>
    <t>нет вакансий</t>
  </si>
  <si>
    <t>от 55 000,00 и выше</t>
  </si>
  <si>
    <t>медицинская сестра ФАП п.Бараты</t>
  </si>
  <si>
    <t>фельдшер ВА у.Харгана</t>
  </si>
  <si>
    <t>медцинская сестра палатная</t>
  </si>
  <si>
    <t>медцинская сестра процедурная</t>
  </si>
  <si>
    <t>клинический фармаколог</t>
  </si>
  <si>
    <t xml:space="preserve">врач рентгенолог </t>
  </si>
  <si>
    <t>съемное, оплата аренды 50%</t>
  </si>
  <si>
    <t>врач-стоматолог-терапевт</t>
  </si>
  <si>
    <t>заведующий фельдшерско-акушерским пунктом - фельдшер с. Туран</t>
  </si>
  <si>
    <t>заведующий фельдшерско-акушерским пунктом - фельдшер с. Хойто-Гол</t>
  </si>
  <si>
    <t>заведующий фельдшерско-акушерским пунктом - фельдшер с. Монды</t>
  </si>
  <si>
    <t>заведующий фельдшерско-акушерским пунктом - фельдшер с. Хужиры</t>
  </si>
  <si>
    <t>заведующий фельдшерско-акушерским пунктом - фельдшер с. Харбяты</t>
  </si>
  <si>
    <t>50% оплаты  аренды жилья</t>
  </si>
  <si>
    <t>врач-стоматолог-хирург</t>
  </si>
  <si>
    <t>медицинская сестра  ФАП с.Хужир</t>
  </si>
  <si>
    <t>от 31 т.р.фельдшера, от 31 т.р. медсестры (средняя заработная плата, работа свыше одной ставки)</t>
  </si>
  <si>
    <t>от 58 т.р. (средняя заработная плата, работа свыше одной ставки)</t>
  </si>
  <si>
    <t>врач-анастезиолого-реаниматолог</t>
  </si>
  <si>
    <t>врач-стоматолог, врач-стоматолог-терапевт</t>
  </si>
  <si>
    <t>г.Улан-Удэ, пр.Строителей, 62В,   8(3012)37-16-53, 37-16-86</t>
  </si>
  <si>
    <t>врач-стоматолог-ортопед</t>
  </si>
  <si>
    <t>медицинская сестра по физиотерапии</t>
  </si>
  <si>
    <t>медицинская сестра в образовательных учреждениях</t>
  </si>
  <si>
    <t>медицинская сестра общей семейной практики</t>
  </si>
  <si>
    <t xml:space="preserve">медицинская сестра участковая </t>
  </si>
  <si>
    <t>врач аллерголог-иммунолог</t>
  </si>
  <si>
    <t>от 50 000,00 - 70 000,00</t>
  </si>
  <si>
    <t>медсестра отделения лучевой диагностики</t>
  </si>
  <si>
    <t xml:space="preserve">медицинская сестра палатная (постовая) </t>
  </si>
  <si>
    <t>фельдшер ВА (у. Арзгун, у.Барагхан)</t>
  </si>
  <si>
    <t>врач-стоматолог общей практики</t>
  </si>
  <si>
    <t>врач-эпидемиолог 0,25 ставки</t>
  </si>
  <si>
    <t xml:space="preserve"> от 50 000,00</t>
  </si>
  <si>
    <t>50/50</t>
  </si>
  <si>
    <t>врач лаборант</t>
  </si>
  <si>
    <t>медицинская сестра поликлиники</t>
  </si>
  <si>
    <t>медцинская сестра поликлиники</t>
  </si>
  <si>
    <t xml:space="preserve">от 23 000,00 </t>
  </si>
  <si>
    <t>670000, г. Улан-Удэ, ул. Коммунистическая, 5. тел. 51-50-86</t>
  </si>
  <si>
    <t>врач стоматолог-хирург</t>
  </si>
  <si>
    <t>заведующий фельдшерско-акушерским пунктом-фельдшер, п.ст.Посольская</t>
  </si>
  <si>
    <t>выплата 1 млн.руб. по программе "Земский фельдшер"</t>
  </si>
  <si>
    <t>заведующий фельдшерско-акушерским пунктом-фельдшер, с.Боярск</t>
  </si>
  <si>
    <t>фельдшер (передвижной мобильный комплекс)</t>
  </si>
  <si>
    <t>врач акушер-гинеколог участковой больницы с.Кудара Сомон</t>
  </si>
  <si>
    <t>врач терапевт участковый врачебной амбулатории пос.Октябрьский</t>
  </si>
  <si>
    <t>врач рентгенолог участковой больницы с.Кудара Сомон</t>
  </si>
  <si>
    <t>врач общей практики (семейная медицина) врачебной амбулатории с.Тамир</t>
  </si>
  <si>
    <t xml:space="preserve">врач по медицинской профилактике </t>
  </si>
  <si>
    <t>заведующий фельдшерско-акушерским пунктом - фельдшер с.Калиновка</t>
  </si>
  <si>
    <t>заведующий фельдшерско-акушерским пунктом - фельдшер у. Галтай</t>
  </si>
  <si>
    <t>от 22,0 т.р.</t>
  </si>
  <si>
    <t xml:space="preserve">аренда жилья, но не более 2 тыс.руб. в месяц; единовременная выплата при трудоустройстве </t>
  </si>
  <si>
    <t>от 42,0 т.р.</t>
  </si>
  <si>
    <t>врач-хирург хирургического отделения</t>
  </si>
  <si>
    <t>от 44,8 т.р.</t>
  </si>
  <si>
    <t>врач общей практики ВА с. Подлопатки</t>
  </si>
  <si>
    <t>от 43,5 т.р.</t>
  </si>
  <si>
    <t>671340 Мухоршибирский район, с. Мухоршибирь, ул. Школьная, д.7 А  8(30143)21-210    otkmuh@mail.ru</t>
  </si>
  <si>
    <t>аренда жилья, но не более 2 тыс. руб. в месяц; единовременная выплата при трудоустройстве</t>
  </si>
  <si>
    <t>врач ультразвуковой диагностики (детский)</t>
  </si>
  <si>
    <t>врач-терапевт участковый (укрупненный участок) единовременная выплата 800 тыс.руб.</t>
  </si>
  <si>
    <t>медицинская сестра процедурная (прививочная)</t>
  </si>
  <si>
    <t>инструктор ЛФК</t>
  </si>
  <si>
    <t>от 50 тыс.руб.</t>
  </si>
  <si>
    <t>670000 г.Улан-Удэ, ул.Ленина, 29, тел. 21-30-39, 21-25-83</t>
  </si>
  <si>
    <t>от 25 тыс.руб</t>
  </si>
  <si>
    <t>гигиенист стоматологический</t>
  </si>
  <si>
    <t xml:space="preserve"> 46 тыс. руб. </t>
  </si>
  <si>
    <t>врач-специалист отдела качества и клинико-экспертной работы</t>
  </si>
  <si>
    <t>фельдшер ФАП п. Россошино</t>
  </si>
  <si>
    <t>медицинская сестра участковая (педиатрический участок)</t>
  </si>
  <si>
    <t>врая-эпидемиолог</t>
  </si>
  <si>
    <t xml:space="preserve">лаборант </t>
  </si>
  <si>
    <t>помощник врача-эпидемиолога</t>
  </si>
  <si>
    <t>Данные о вакансиях по должностям  районных  ЛПУ на 01 июня 2021 года</t>
  </si>
  <si>
    <t>Данные о вакансиях по должностям  городских  ЛПУ на 01 июня 2021 года</t>
  </si>
  <si>
    <t>Данные о вакансиях по должностям республиканских  ЛПУ на 01 июня 2021 года</t>
  </si>
  <si>
    <t>врач-хирург (хирургическое отделение)</t>
  </si>
  <si>
    <t>врач-хирург (поликлиника)</t>
  </si>
  <si>
    <t>найм жилья, оплата 50% от стоимости аренды жилья, выплатастимулирующего характера за отличные показатели в работе, профессиональная переподготовка за счет средств работодателя, выплата материальной помощи, соглсно Коллективного договора</t>
  </si>
  <si>
    <t>фельдшер (ФП с.Тодогто, ул.Добо-Енхор)</t>
  </si>
  <si>
    <t>заведующий фельдшерско-акушерский пуктом - фельдшер (с.Первомаевка, с.Ташелан)</t>
  </si>
  <si>
    <t>заведующий фельдшекрско-акушерским  - медицинская сестра (пос.Атхатай, пос.Онохой-3)</t>
  </si>
  <si>
    <t>фельдшер скорой медицинской помощи (пгт.Заиграево, пт.Онохой, пос.Горхон, с.Татарский Ключ, с.Илька)</t>
  </si>
  <si>
    <t>врач-нейрохирург</t>
  </si>
  <si>
    <t>медсестра по функциональной диагностике</t>
  </si>
  <si>
    <t>от 30 тыс. руб</t>
  </si>
  <si>
    <t>врач-клинической лабораторной диагностики</t>
  </si>
  <si>
    <t>от 22 тыс. руб.</t>
  </si>
  <si>
    <t>медсестра трансфузиологического кабинета</t>
  </si>
  <si>
    <t>возмещение арендной платы до 3500,00 руб.</t>
  </si>
  <si>
    <t>врач-невролог поликлиники</t>
  </si>
  <si>
    <t>врач-педиатр участковый детской поликлиники</t>
  </si>
  <si>
    <t>заведующий ФАП с.Леоновка</t>
  </si>
  <si>
    <t>заведующий ФАП с.Ушхайта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</si>
</sst>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8"/>
      <name val="Verdana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6"/>
      <color indexed="10"/>
      <name val="Times New Roman"/>
      <family val="1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3" borderId="1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14" fillId="39" borderId="2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40" borderId="7" applyNumberFormat="0" applyAlignment="0" applyProtection="0"/>
    <xf numFmtId="0" fontId="20" fillId="40" borderId="7" applyNumberFormat="0" applyAlignment="0" applyProtection="0"/>
    <xf numFmtId="0" fontId="20" fillId="41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0" xfId="125" applyFont="1" applyFill="1" applyBorder="1" applyAlignment="1">
      <alignment horizontal="center" vertical="center" wrapText="1"/>
      <protection/>
    </xf>
    <xf numFmtId="0" fontId="9" fillId="0" borderId="20" xfId="125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horizontal="center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10" xfId="117" applyFont="1" applyFill="1" applyBorder="1" applyAlignment="1">
      <alignment horizontal="center" vertical="center" wrapText="1"/>
      <protection/>
    </xf>
    <xf numFmtId="0" fontId="9" fillId="0" borderId="10" xfId="117" applyFont="1" applyFill="1" applyBorder="1" applyAlignment="1">
      <alignment horizontal="center" vertical="center"/>
      <protection/>
    </xf>
    <xf numFmtId="3" fontId="9" fillId="0" borderId="10" xfId="117" applyNumberFormat="1" applyFont="1" applyFill="1" applyBorder="1" applyAlignment="1">
      <alignment horizontal="center" vertical="center" wrapText="1"/>
      <protection/>
    </xf>
    <xf numFmtId="0" fontId="7" fillId="0" borderId="10" xfId="117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117" applyNumberFormat="1" applyFont="1" applyFill="1" applyBorder="1" applyAlignment="1">
      <alignment horizontal="center" vertical="center" wrapText="1"/>
      <protection/>
    </xf>
    <xf numFmtId="0" fontId="7" fillId="0" borderId="10" xfId="117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7" fillId="0" borderId="13" xfId="117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117" applyFont="1" applyFill="1" applyBorder="1" applyAlignment="1">
      <alignment horizontal="center" vertical="center" wrapText="1"/>
      <protection/>
    </xf>
    <xf numFmtId="0" fontId="9" fillId="0" borderId="15" xfId="117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9" fillId="0" borderId="16" xfId="117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</cellXfs>
  <cellStyles count="13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Акцент1" xfId="69"/>
    <cellStyle name="Акцент1 2" xfId="70"/>
    <cellStyle name="Акцент1 2 2" xfId="71"/>
    <cellStyle name="Акцент2" xfId="72"/>
    <cellStyle name="Акцент2 2" xfId="73"/>
    <cellStyle name="Акцент2 2 2" xfId="74"/>
    <cellStyle name="Акцент3" xfId="75"/>
    <cellStyle name="Акцент3 2" xfId="76"/>
    <cellStyle name="Акцент3 2 2" xfId="77"/>
    <cellStyle name="Акцент4" xfId="78"/>
    <cellStyle name="Акцент4 2" xfId="79"/>
    <cellStyle name="Акцент4 2 2" xfId="80"/>
    <cellStyle name="Акцент5" xfId="81"/>
    <cellStyle name="Акцент5 2" xfId="82"/>
    <cellStyle name="Акцент5 2 2" xfId="83"/>
    <cellStyle name="Акцент6" xfId="84"/>
    <cellStyle name="Акцент6 2" xfId="85"/>
    <cellStyle name="Акцент6 2 2" xfId="86"/>
    <cellStyle name="Ввод " xfId="87"/>
    <cellStyle name="Ввод  2" xfId="88"/>
    <cellStyle name="Ввод  2 2" xfId="89"/>
    <cellStyle name="Вывод" xfId="90"/>
    <cellStyle name="Вывод 2" xfId="91"/>
    <cellStyle name="Вывод 2 2" xfId="92"/>
    <cellStyle name="Вычисление" xfId="93"/>
    <cellStyle name="Вычисление 2" xfId="94"/>
    <cellStyle name="Вычисление 2 2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Итог" xfId="107"/>
    <cellStyle name="Итог 2" xfId="108"/>
    <cellStyle name="Контрольная ячейка" xfId="109"/>
    <cellStyle name="Контрольная ячейка 2" xfId="110"/>
    <cellStyle name="Контрольная ячейка 2 2" xfId="111"/>
    <cellStyle name="Название" xfId="112"/>
    <cellStyle name="Название 2" xfId="113"/>
    <cellStyle name="Нейтральный" xfId="114"/>
    <cellStyle name="Нейтральный 2" xfId="115"/>
    <cellStyle name="Нейтральный 2 2" xfId="116"/>
    <cellStyle name="Обычный 2" xfId="117"/>
    <cellStyle name="Обычный 2 2" xfId="118"/>
    <cellStyle name="Обычный 3" xfId="119"/>
    <cellStyle name="Обычный 3 2" xfId="120"/>
    <cellStyle name="Обычный 4" xfId="121"/>
    <cellStyle name="Обычный 4 2" xfId="122"/>
    <cellStyle name="Обычный 5" xfId="123"/>
    <cellStyle name="Обычный 5 2" xfId="124"/>
    <cellStyle name="Обычный 6" xfId="125"/>
    <cellStyle name="Followed Hyperlink" xfId="126"/>
    <cellStyle name="Плохой" xfId="127"/>
    <cellStyle name="Плохой 2" xfId="128"/>
    <cellStyle name="Плохой 2 2" xfId="129"/>
    <cellStyle name="Пояснение" xfId="130"/>
    <cellStyle name="Пояснение 2" xfId="131"/>
    <cellStyle name="Примечание" xfId="132"/>
    <cellStyle name="Примечание 2" xfId="133"/>
    <cellStyle name="Примечание 2 2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Хороший" xfId="142"/>
    <cellStyle name="Хороший 2" xfId="143"/>
    <cellStyle name="Хороший 2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P22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00390625" style="14" customWidth="1"/>
    <col min="2" max="2" width="26.375" style="9" customWidth="1"/>
    <col min="3" max="3" width="33.625" style="26" customWidth="1"/>
    <col min="4" max="4" width="8.00390625" style="27" customWidth="1"/>
    <col min="5" max="5" width="21.875" style="30" customWidth="1"/>
    <col min="6" max="6" width="15.00390625" style="30" customWidth="1"/>
    <col min="7" max="7" width="20.75390625" style="29" customWidth="1"/>
    <col min="8" max="16384" width="9.125" style="14" customWidth="1"/>
  </cols>
  <sheetData>
    <row r="1" spans="2:8" ht="20.25">
      <c r="B1" s="77"/>
      <c r="C1" s="77"/>
      <c r="D1" s="77"/>
      <c r="E1" s="77"/>
      <c r="F1" s="77"/>
      <c r="G1" s="77"/>
      <c r="H1" s="77"/>
    </row>
    <row r="2" spans="2:8" ht="35.25" customHeight="1">
      <c r="B2" s="78" t="s">
        <v>591</v>
      </c>
      <c r="C2" s="79"/>
      <c r="D2" s="79"/>
      <c r="E2" s="79"/>
      <c r="F2" s="79"/>
      <c r="G2" s="79"/>
      <c r="H2" s="17"/>
    </row>
    <row r="3" spans="2:8" ht="25.5" customHeight="1">
      <c r="B3" s="80" t="s">
        <v>5</v>
      </c>
      <c r="C3" s="81"/>
      <c r="D3" s="81"/>
      <c r="E3" s="81"/>
      <c r="F3" s="81"/>
      <c r="G3" s="82"/>
      <c r="H3" s="17"/>
    </row>
    <row r="4" spans="2:8" ht="60" customHeight="1">
      <c r="B4" s="7" t="s">
        <v>9</v>
      </c>
      <c r="C4" s="7" t="s">
        <v>0</v>
      </c>
      <c r="D4" s="5" t="s">
        <v>1</v>
      </c>
      <c r="E4" s="5" t="s">
        <v>3</v>
      </c>
      <c r="F4" s="6" t="s">
        <v>7</v>
      </c>
      <c r="G4" s="6" t="s">
        <v>11</v>
      </c>
      <c r="H4" s="17"/>
    </row>
    <row r="5" spans="2:8" ht="38.25" customHeight="1">
      <c r="B5" s="111" t="s">
        <v>76</v>
      </c>
      <c r="C5" s="2" t="s">
        <v>22</v>
      </c>
      <c r="D5" s="1">
        <v>2</v>
      </c>
      <c r="E5" s="111" t="s">
        <v>14</v>
      </c>
      <c r="F5" s="2">
        <v>53000</v>
      </c>
      <c r="G5" s="111" t="s">
        <v>8</v>
      </c>
      <c r="H5" s="17"/>
    </row>
    <row r="6" spans="2:8" ht="30" customHeight="1">
      <c r="B6" s="119"/>
      <c r="C6" s="2" t="s">
        <v>132</v>
      </c>
      <c r="D6" s="1">
        <v>4</v>
      </c>
      <c r="E6" s="119"/>
      <c r="F6" s="2">
        <v>50000</v>
      </c>
      <c r="G6" s="119"/>
      <c r="H6" s="17"/>
    </row>
    <row r="7" spans="2:8" ht="25.5" customHeight="1">
      <c r="B7" s="119"/>
      <c r="C7" s="2" t="s">
        <v>21</v>
      </c>
      <c r="D7" s="1">
        <v>2</v>
      </c>
      <c r="E7" s="119"/>
      <c r="F7" s="2">
        <v>40000</v>
      </c>
      <c r="G7" s="119"/>
      <c r="H7" s="17"/>
    </row>
    <row r="8" spans="2:8" ht="35.25" customHeight="1">
      <c r="B8" s="119"/>
      <c r="C8" s="2" t="s">
        <v>78</v>
      </c>
      <c r="D8" s="1">
        <v>2</v>
      </c>
      <c r="E8" s="119"/>
      <c r="F8" s="2">
        <v>40000</v>
      </c>
      <c r="G8" s="119"/>
      <c r="H8" s="17"/>
    </row>
    <row r="9" spans="2:8" s="19" customFormat="1" ht="18.75" customHeight="1">
      <c r="B9" s="5" t="s">
        <v>6</v>
      </c>
      <c r="C9" s="5"/>
      <c r="D9" s="5">
        <f>SUM(D5:D8)</f>
        <v>10</v>
      </c>
      <c r="E9" s="5"/>
      <c r="F9" s="5"/>
      <c r="G9" s="5"/>
      <c r="H9" s="18"/>
    </row>
    <row r="10" spans="2:8" ht="23.25" customHeight="1">
      <c r="B10" s="111" t="s">
        <v>19</v>
      </c>
      <c r="C10" s="2" t="s">
        <v>20</v>
      </c>
      <c r="D10" s="1">
        <v>8</v>
      </c>
      <c r="E10" s="111" t="s">
        <v>14</v>
      </c>
      <c r="F10" s="111" t="s">
        <v>601</v>
      </c>
      <c r="G10" s="111" t="s">
        <v>257</v>
      </c>
      <c r="H10" s="17"/>
    </row>
    <row r="11" spans="2:8" ht="22.5" customHeight="1">
      <c r="B11" s="119"/>
      <c r="C11" s="2" t="s">
        <v>21</v>
      </c>
      <c r="D11" s="1">
        <v>3</v>
      </c>
      <c r="E11" s="119"/>
      <c r="F11" s="119"/>
      <c r="G11" s="119"/>
      <c r="H11" s="17"/>
    </row>
    <row r="12" spans="2:8" ht="22.5" customHeight="1">
      <c r="B12" s="119"/>
      <c r="C12" s="2" t="s">
        <v>410</v>
      </c>
      <c r="D12" s="1">
        <v>1</v>
      </c>
      <c r="E12" s="119"/>
      <c r="F12" s="119"/>
      <c r="G12" s="119"/>
      <c r="H12" s="17"/>
    </row>
    <row r="13" spans="2:8" ht="22.5" customHeight="1">
      <c r="B13" s="119"/>
      <c r="C13" s="2" t="s">
        <v>23</v>
      </c>
      <c r="D13" s="1">
        <v>3</v>
      </c>
      <c r="E13" s="119"/>
      <c r="F13" s="119"/>
      <c r="G13" s="119"/>
      <c r="H13" s="17"/>
    </row>
    <row r="14" spans="2:8" s="19" customFormat="1" ht="22.5" customHeight="1">
      <c r="B14" s="119"/>
      <c r="C14" s="2" t="s">
        <v>24</v>
      </c>
      <c r="D14" s="1">
        <v>3</v>
      </c>
      <c r="E14" s="119"/>
      <c r="F14" s="119"/>
      <c r="G14" s="119"/>
      <c r="H14" s="18"/>
    </row>
    <row r="15" spans="2:7" ht="22.5" customHeight="1">
      <c r="B15" s="119"/>
      <c r="C15" s="2" t="s">
        <v>25</v>
      </c>
      <c r="D15" s="1">
        <v>5</v>
      </c>
      <c r="E15" s="119"/>
      <c r="F15" s="119"/>
      <c r="G15" s="119"/>
    </row>
    <row r="16" spans="2:7" ht="28.5" customHeight="1">
      <c r="B16" s="119"/>
      <c r="C16" s="2" t="s">
        <v>193</v>
      </c>
      <c r="D16" s="1">
        <v>5</v>
      </c>
      <c r="E16" s="119"/>
      <c r="F16" s="119"/>
      <c r="G16" s="119"/>
    </row>
    <row r="17" spans="2:7" ht="28.5" customHeight="1">
      <c r="B17" s="119"/>
      <c r="C17" s="20" t="s">
        <v>256</v>
      </c>
      <c r="D17" s="1">
        <v>5</v>
      </c>
      <c r="E17" s="119"/>
      <c r="F17" s="119"/>
      <c r="G17" s="119"/>
    </row>
    <row r="18" spans="2:7" ht="33" customHeight="1">
      <c r="B18" s="119"/>
      <c r="C18" s="2" t="s">
        <v>602</v>
      </c>
      <c r="D18" s="1">
        <v>3</v>
      </c>
      <c r="E18" s="112"/>
      <c r="F18" s="119"/>
      <c r="G18" s="119"/>
    </row>
    <row r="19" spans="2:7" s="19" customFormat="1" ht="21" customHeight="1">
      <c r="B19" s="5" t="s">
        <v>6</v>
      </c>
      <c r="C19" s="5"/>
      <c r="D19" s="5">
        <v>36</v>
      </c>
      <c r="E19" s="5"/>
      <c r="F19" s="5"/>
      <c r="G19" s="5"/>
    </row>
    <row r="20" spans="2:7" ht="23.25" customHeight="1">
      <c r="B20" s="125" t="s">
        <v>216</v>
      </c>
      <c r="C20" s="2" t="s">
        <v>87</v>
      </c>
      <c r="D20" s="1">
        <v>3</v>
      </c>
      <c r="E20" s="111" t="s">
        <v>14</v>
      </c>
      <c r="F20" s="113" t="s">
        <v>540</v>
      </c>
      <c r="G20" s="111" t="s">
        <v>330</v>
      </c>
    </row>
    <row r="21" spans="2:7" ht="23.25" customHeight="1">
      <c r="B21" s="62"/>
      <c r="C21" s="70" t="s">
        <v>132</v>
      </c>
      <c r="D21" s="1">
        <v>3</v>
      </c>
      <c r="E21" s="119"/>
      <c r="F21" s="120"/>
      <c r="G21" s="119"/>
    </row>
    <row r="22" spans="2:7" ht="23.25" customHeight="1">
      <c r="B22" s="62"/>
      <c r="C22" s="72" t="s">
        <v>215</v>
      </c>
      <c r="D22" s="1">
        <v>3</v>
      </c>
      <c r="E22" s="119"/>
      <c r="F22" s="114"/>
      <c r="G22" s="119"/>
    </row>
    <row r="23" spans="2:7" s="19" customFormat="1" ht="23.25" customHeight="1">
      <c r="B23" s="5" t="s">
        <v>6</v>
      </c>
      <c r="C23" s="5"/>
      <c r="D23" s="5">
        <f>SUM(D20:D22)</f>
        <v>9</v>
      </c>
      <c r="E23" s="5"/>
      <c r="F23" s="5"/>
      <c r="G23" s="5"/>
    </row>
    <row r="24" spans="2:7" ht="30" customHeight="1">
      <c r="B24" s="111" t="s">
        <v>217</v>
      </c>
      <c r="C24" s="2" t="s">
        <v>145</v>
      </c>
      <c r="D24" s="1">
        <v>2</v>
      </c>
      <c r="E24" s="111" t="s">
        <v>14</v>
      </c>
      <c r="F24" s="69">
        <v>53591.4</v>
      </c>
      <c r="G24" s="111" t="s">
        <v>28</v>
      </c>
    </row>
    <row r="25" spans="2:7" ht="30" customHeight="1">
      <c r="B25" s="119"/>
      <c r="C25" s="2" t="s">
        <v>517</v>
      </c>
      <c r="D25" s="1">
        <v>1</v>
      </c>
      <c r="E25" s="119"/>
      <c r="F25" s="69">
        <v>42747.42</v>
      </c>
      <c r="G25" s="119"/>
    </row>
    <row r="26" spans="2:7" ht="30" customHeight="1">
      <c r="B26" s="119"/>
      <c r="C26" s="2" t="s">
        <v>518</v>
      </c>
      <c r="D26" s="1">
        <v>2</v>
      </c>
      <c r="E26" s="119"/>
      <c r="F26" s="69">
        <v>44572.01</v>
      </c>
      <c r="G26" s="119"/>
    </row>
    <row r="27" spans="2:7" s="19" customFormat="1" ht="16.5" customHeight="1">
      <c r="B27" s="5" t="s">
        <v>6</v>
      </c>
      <c r="C27" s="5"/>
      <c r="D27" s="5">
        <f>SUM(D24:D26)</f>
        <v>5</v>
      </c>
      <c r="E27" s="5"/>
      <c r="F27" s="5"/>
      <c r="G27" s="5"/>
    </row>
    <row r="28" spans="2:7" s="21" customFormat="1" ht="63.75" customHeight="1">
      <c r="B28" s="3" t="s">
        <v>31</v>
      </c>
      <c r="C28" s="2" t="s">
        <v>328</v>
      </c>
      <c r="D28" s="1">
        <v>0</v>
      </c>
      <c r="E28" s="3" t="s">
        <v>104</v>
      </c>
      <c r="F28" s="44" t="s">
        <v>12</v>
      </c>
      <c r="G28" s="60" t="s">
        <v>236</v>
      </c>
    </row>
    <row r="29" spans="2:7" s="19" customFormat="1" ht="21.75" customHeight="1">
      <c r="B29" s="5" t="s">
        <v>6</v>
      </c>
      <c r="C29" s="5"/>
      <c r="D29" s="5">
        <f>SUM(D28:D28)</f>
        <v>0</v>
      </c>
      <c r="E29" s="5"/>
      <c r="F29" s="5"/>
      <c r="G29" s="5"/>
    </row>
    <row r="30" spans="2:7" ht="24" customHeight="1">
      <c r="B30" s="111" t="s">
        <v>38</v>
      </c>
      <c r="C30" s="1" t="s">
        <v>33</v>
      </c>
      <c r="D30" s="1">
        <v>3</v>
      </c>
      <c r="E30" s="111" t="s">
        <v>14</v>
      </c>
      <c r="F30" s="69">
        <v>50083</v>
      </c>
      <c r="G30" s="111" t="s">
        <v>39</v>
      </c>
    </row>
    <row r="31" spans="2:7" ht="24" customHeight="1">
      <c r="B31" s="119"/>
      <c r="C31" s="1" t="s">
        <v>301</v>
      </c>
      <c r="D31" s="1">
        <v>4</v>
      </c>
      <c r="E31" s="119"/>
      <c r="F31" s="56">
        <v>56851.2</v>
      </c>
      <c r="G31" s="119"/>
    </row>
    <row r="32" spans="2:7" ht="24" customHeight="1">
      <c r="B32" s="119"/>
      <c r="C32" s="1" t="s">
        <v>77</v>
      </c>
      <c r="D32" s="1">
        <v>1</v>
      </c>
      <c r="E32" s="119"/>
      <c r="F32" s="134">
        <v>48221.18</v>
      </c>
      <c r="G32" s="119"/>
    </row>
    <row r="33" spans="2:7" ht="24" customHeight="1">
      <c r="B33" s="119"/>
      <c r="C33" s="1" t="s">
        <v>34</v>
      </c>
      <c r="D33" s="1">
        <v>1</v>
      </c>
      <c r="E33" s="119"/>
      <c r="F33" s="134"/>
      <c r="G33" s="119"/>
    </row>
    <row r="34" spans="2:7" ht="24" customHeight="1">
      <c r="B34" s="119"/>
      <c r="C34" s="1" t="s">
        <v>446</v>
      </c>
      <c r="D34" s="1">
        <v>1</v>
      </c>
      <c r="E34" s="119"/>
      <c r="F34" s="134"/>
      <c r="G34" s="119"/>
    </row>
    <row r="35" spans="2:7" ht="24" customHeight="1">
      <c r="B35" s="119"/>
      <c r="C35" s="1" t="s">
        <v>24</v>
      </c>
      <c r="D35" s="1">
        <v>1</v>
      </c>
      <c r="E35" s="119"/>
      <c r="F35" s="134"/>
      <c r="G35" s="119"/>
    </row>
    <row r="36" spans="2:7" ht="37.5" customHeight="1">
      <c r="B36" s="119"/>
      <c r="C36" s="2" t="s">
        <v>214</v>
      </c>
      <c r="D36" s="1">
        <v>1</v>
      </c>
      <c r="E36" s="119"/>
      <c r="F36" s="134"/>
      <c r="G36" s="119"/>
    </row>
    <row r="37" spans="2:7" ht="24" customHeight="1">
      <c r="B37" s="119"/>
      <c r="C37" s="2" t="s">
        <v>37</v>
      </c>
      <c r="D37" s="1">
        <v>1</v>
      </c>
      <c r="E37" s="119"/>
      <c r="F37" s="134"/>
      <c r="G37" s="119"/>
    </row>
    <row r="38" spans="2:7" ht="24" customHeight="1">
      <c r="B38" s="119"/>
      <c r="C38" s="1" t="s">
        <v>164</v>
      </c>
      <c r="D38" s="1">
        <v>1</v>
      </c>
      <c r="E38" s="119"/>
      <c r="F38" s="134"/>
      <c r="G38" s="119"/>
    </row>
    <row r="39" spans="2:7" ht="24" customHeight="1">
      <c r="B39" s="119"/>
      <c r="C39" s="1" t="s">
        <v>586</v>
      </c>
      <c r="D39" s="1">
        <v>1</v>
      </c>
      <c r="E39" s="119"/>
      <c r="F39" s="134"/>
      <c r="G39" s="119"/>
    </row>
    <row r="40" spans="2:7" ht="24" customHeight="1">
      <c r="B40" s="119"/>
      <c r="C40" s="1" t="s">
        <v>20</v>
      </c>
      <c r="D40" s="1">
        <v>1</v>
      </c>
      <c r="E40" s="119"/>
      <c r="F40" s="71">
        <v>52181.1</v>
      </c>
      <c r="G40" s="119"/>
    </row>
    <row r="41" spans="2:7" ht="8.25" customHeight="1" hidden="1">
      <c r="B41" s="112"/>
      <c r="C41" s="1" t="s">
        <v>37</v>
      </c>
      <c r="D41" s="1">
        <v>1</v>
      </c>
      <c r="E41" s="112"/>
      <c r="F41" s="68"/>
      <c r="G41" s="112"/>
    </row>
    <row r="42" spans="2:7" s="19" customFormat="1" ht="19.5" customHeight="1">
      <c r="B42" s="5" t="s">
        <v>6</v>
      </c>
      <c r="C42" s="5"/>
      <c r="D42" s="5">
        <v>16</v>
      </c>
      <c r="E42" s="11"/>
      <c r="F42" s="11"/>
      <c r="G42" s="11"/>
    </row>
    <row r="43" spans="2:7" ht="66.75" customHeight="1">
      <c r="B43" s="3" t="s">
        <v>336</v>
      </c>
      <c r="C43" s="2" t="s">
        <v>140</v>
      </c>
      <c r="D43" s="1">
        <v>2</v>
      </c>
      <c r="E43" s="3" t="s">
        <v>14</v>
      </c>
      <c r="F43" s="73" t="s">
        <v>276</v>
      </c>
      <c r="G43" s="3" t="s">
        <v>42</v>
      </c>
    </row>
    <row r="44" spans="2:7" ht="19.5" customHeight="1">
      <c r="B44" s="5" t="s">
        <v>6</v>
      </c>
      <c r="C44" s="22"/>
      <c r="D44" s="5">
        <v>2</v>
      </c>
      <c r="E44" s="2"/>
      <c r="F44" s="2"/>
      <c r="G44" s="2"/>
    </row>
    <row r="45" spans="2:7" ht="36" customHeight="1">
      <c r="B45" s="111" t="s">
        <v>43</v>
      </c>
      <c r="C45" s="3" t="s">
        <v>218</v>
      </c>
      <c r="D45" s="3">
        <v>1</v>
      </c>
      <c r="E45" s="111" t="s">
        <v>14</v>
      </c>
      <c r="F45" s="113">
        <v>32000</v>
      </c>
      <c r="G45" s="111" t="s">
        <v>44</v>
      </c>
    </row>
    <row r="46" spans="2:7" ht="29.25" customHeight="1">
      <c r="B46" s="119"/>
      <c r="C46" s="3" t="s">
        <v>23</v>
      </c>
      <c r="D46" s="57">
        <v>1</v>
      </c>
      <c r="E46" s="119"/>
      <c r="F46" s="120"/>
      <c r="G46" s="119"/>
    </row>
    <row r="47" spans="2:7" ht="15.75">
      <c r="B47" s="5" t="s">
        <v>6</v>
      </c>
      <c r="C47" s="2"/>
      <c r="D47" s="6">
        <v>2</v>
      </c>
      <c r="E47" s="2"/>
      <c r="F47" s="2"/>
      <c r="G47" s="2"/>
    </row>
    <row r="48" spans="2:7" ht="27.75" customHeight="1">
      <c r="B48" s="111" t="s">
        <v>389</v>
      </c>
      <c r="C48" s="20" t="s">
        <v>47</v>
      </c>
      <c r="D48" s="1">
        <v>1</v>
      </c>
      <c r="E48" s="111" t="s">
        <v>14</v>
      </c>
      <c r="F48" s="111" t="s">
        <v>390</v>
      </c>
      <c r="G48" s="111" t="s">
        <v>46</v>
      </c>
    </row>
    <row r="49" spans="2:7" ht="27.75" customHeight="1">
      <c r="B49" s="119"/>
      <c r="C49" s="2" t="s">
        <v>20</v>
      </c>
      <c r="D49" s="1">
        <v>10</v>
      </c>
      <c r="E49" s="119"/>
      <c r="F49" s="119"/>
      <c r="G49" s="119"/>
    </row>
    <row r="50" spans="2:7" ht="27.75" customHeight="1">
      <c r="B50" s="119"/>
      <c r="C50" s="20" t="s">
        <v>243</v>
      </c>
      <c r="D50" s="1">
        <v>2</v>
      </c>
      <c r="E50" s="119"/>
      <c r="F50" s="119"/>
      <c r="G50" s="119"/>
    </row>
    <row r="51" spans="2:7" ht="27.75" customHeight="1">
      <c r="B51" s="119"/>
      <c r="C51" s="2" t="s">
        <v>219</v>
      </c>
      <c r="D51" s="1">
        <v>2</v>
      </c>
      <c r="E51" s="119"/>
      <c r="F51" s="119"/>
      <c r="G51" s="119"/>
    </row>
    <row r="52" spans="2:7" ht="23.25" customHeight="1">
      <c r="B52" s="119"/>
      <c r="C52" s="2" t="s">
        <v>244</v>
      </c>
      <c r="D52" s="1">
        <v>1</v>
      </c>
      <c r="E52" s="119"/>
      <c r="F52" s="119"/>
      <c r="G52" s="119"/>
    </row>
    <row r="53" spans="2:7" ht="23.25" customHeight="1">
      <c r="B53" s="119"/>
      <c r="C53" s="2" t="s">
        <v>220</v>
      </c>
      <c r="D53" s="1">
        <v>1</v>
      </c>
      <c r="E53" s="119"/>
      <c r="F53" s="119"/>
      <c r="G53" s="119"/>
    </row>
    <row r="54" spans="2:7" ht="28.5" customHeight="1">
      <c r="B54" s="119"/>
      <c r="C54" s="1" t="s">
        <v>34</v>
      </c>
      <c r="D54" s="1">
        <v>1</v>
      </c>
      <c r="E54" s="119"/>
      <c r="F54" s="119"/>
      <c r="G54" s="119"/>
    </row>
    <row r="55" spans="2:7" ht="24" customHeight="1">
      <c r="B55" s="119"/>
      <c r="C55" s="2" t="s">
        <v>221</v>
      </c>
      <c r="D55" s="1">
        <v>1</v>
      </c>
      <c r="E55" s="119"/>
      <c r="F55" s="119"/>
      <c r="G55" s="119"/>
    </row>
    <row r="56" spans="2:7" ht="24" customHeight="1">
      <c r="B56" s="119"/>
      <c r="C56" s="1" t="s">
        <v>241</v>
      </c>
      <c r="D56" s="1">
        <v>1</v>
      </c>
      <c r="E56" s="119"/>
      <c r="F56" s="119"/>
      <c r="G56" s="119"/>
    </row>
    <row r="57" spans="2:7" ht="24" customHeight="1">
      <c r="B57" s="119"/>
      <c r="C57" s="1" t="s">
        <v>242</v>
      </c>
      <c r="D57" s="1">
        <v>1</v>
      </c>
      <c r="E57" s="119"/>
      <c r="F57" s="119"/>
      <c r="G57" s="119"/>
    </row>
    <row r="58" spans="2:7" ht="24" customHeight="1">
      <c r="B58" s="119"/>
      <c r="C58" s="1" t="s">
        <v>599</v>
      </c>
      <c r="D58" s="1">
        <v>1</v>
      </c>
      <c r="E58" s="119"/>
      <c r="F58" s="119"/>
      <c r="G58" s="119"/>
    </row>
    <row r="59" spans="2:7" ht="24" customHeight="1">
      <c r="B59" s="119"/>
      <c r="C59" s="1" t="s">
        <v>233</v>
      </c>
      <c r="D59" s="1">
        <v>2</v>
      </c>
      <c r="E59" s="119"/>
      <c r="F59" s="119"/>
      <c r="G59" s="119"/>
    </row>
    <row r="60" spans="2:7" ht="30" customHeight="1">
      <c r="B60" s="119"/>
      <c r="C60" s="2" t="s">
        <v>48</v>
      </c>
      <c r="D60" s="1">
        <v>1</v>
      </c>
      <c r="E60" s="119"/>
      <c r="F60" s="119"/>
      <c r="G60" s="119"/>
    </row>
    <row r="61" spans="2:7" ht="23.25" customHeight="1">
      <c r="B61" s="119"/>
      <c r="C61" s="20" t="s">
        <v>193</v>
      </c>
      <c r="D61" s="1">
        <v>3</v>
      </c>
      <c r="E61" s="112"/>
      <c r="F61" s="112"/>
      <c r="G61" s="119"/>
    </row>
    <row r="62" spans="2:7" ht="24.75" customHeight="1">
      <c r="B62" s="5" t="s">
        <v>6</v>
      </c>
      <c r="C62" s="1"/>
      <c r="D62" s="5">
        <f>SUM(D48:D61)</f>
        <v>28</v>
      </c>
      <c r="E62" s="1"/>
      <c r="F62" s="1"/>
      <c r="G62" s="1"/>
    </row>
    <row r="63" spans="2:7" ht="22.5" customHeight="1">
      <c r="B63" s="111" t="s">
        <v>386</v>
      </c>
      <c r="C63" s="2" t="s">
        <v>51</v>
      </c>
      <c r="D63" s="1">
        <v>5</v>
      </c>
      <c r="E63" s="111" t="s">
        <v>30</v>
      </c>
      <c r="F63" s="111" t="s">
        <v>280</v>
      </c>
      <c r="G63" s="111" t="s">
        <v>52</v>
      </c>
    </row>
    <row r="64" spans="2:7" ht="22.5" customHeight="1">
      <c r="B64" s="119"/>
      <c r="C64" s="2" t="s">
        <v>152</v>
      </c>
      <c r="D64" s="1">
        <v>1</v>
      </c>
      <c r="E64" s="119"/>
      <c r="F64" s="119"/>
      <c r="G64" s="119"/>
    </row>
    <row r="65" spans="2:7" ht="22.5" customHeight="1">
      <c r="B65" s="119"/>
      <c r="C65" s="2" t="s">
        <v>387</v>
      </c>
      <c r="D65" s="1">
        <v>1</v>
      </c>
      <c r="E65" s="119"/>
      <c r="F65" s="119"/>
      <c r="G65" s="119"/>
    </row>
    <row r="66" spans="2:7" ht="37.5" customHeight="1">
      <c r="B66" s="119"/>
      <c r="C66" s="2" t="s">
        <v>388</v>
      </c>
      <c r="D66" s="1">
        <v>2</v>
      </c>
      <c r="E66" s="119"/>
      <c r="F66" s="119"/>
      <c r="G66" s="119"/>
    </row>
    <row r="67" spans="2:7" ht="22.5" customHeight="1">
      <c r="B67" s="119"/>
      <c r="C67" s="2" t="s">
        <v>261</v>
      </c>
      <c r="D67" s="1">
        <v>3</v>
      </c>
      <c r="E67" s="119"/>
      <c r="F67" s="119"/>
      <c r="G67" s="119"/>
    </row>
    <row r="68" spans="2:7" ht="22.5" customHeight="1">
      <c r="B68" s="119"/>
      <c r="C68" s="2" t="s">
        <v>239</v>
      </c>
      <c r="D68" s="1">
        <v>1</v>
      </c>
      <c r="E68" s="119"/>
      <c r="F68" s="119"/>
      <c r="G68" s="119"/>
    </row>
    <row r="69" spans="2:7" ht="22.5" customHeight="1">
      <c r="B69" s="119"/>
      <c r="C69" s="2" t="s">
        <v>220</v>
      </c>
      <c r="D69" s="1">
        <v>1</v>
      </c>
      <c r="E69" s="119"/>
      <c r="F69" s="119"/>
      <c r="G69" s="119"/>
    </row>
    <row r="70" spans="2:7" ht="31.5" customHeight="1">
      <c r="B70" s="119"/>
      <c r="C70" s="2" t="s">
        <v>53</v>
      </c>
      <c r="D70" s="1">
        <v>2</v>
      </c>
      <c r="E70" s="119"/>
      <c r="F70" s="119"/>
      <c r="G70" s="119"/>
    </row>
    <row r="71" spans="2:7" ht="20.25" customHeight="1">
      <c r="B71" s="5" t="s">
        <v>6</v>
      </c>
      <c r="C71" s="1"/>
      <c r="D71" s="5">
        <f>SUM(D63:D70)</f>
        <v>16</v>
      </c>
      <c r="E71" s="1"/>
      <c r="F71" s="1"/>
      <c r="G71" s="1"/>
    </row>
    <row r="72" spans="2:7" ht="29.25" customHeight="1">
      <c r="B72" s="111" t="s">
        <v>55</v>
      </c>
      <c r="C72" s="3" t="s">
        <v>24</v>
      </c>
      <c r="D72" s="57">
        <v>1</v>
      </c>
      <c r="E72" s="111" t="s">
        <v>14</v>
      </c>
      <c r="F72" s="113">
        <v>54000</v>
      </c>
      <c r="G72" s="115" t="s">
        <v>408</v>
      </c>
    </row>
    <row r="73" spans="2:7" ht="29.25" customHeight="1">
      <c r="B73" s="112"/>
      <c r="C73" s="3" t="s">
        <v>75</v>
      </c>
      <c r="D73" s="57">
        <v>1</v>
      </c>
      <c r="E73" s="112"/>
      <c r="F73" s="114"/>
      <c r="G73" s="116"/>
    </row>
    <row r="74" spans="2:7" ht="19.5" customHeight="1">
      <c r="B74" s="5" t="s">
        <v>6</v>
      </c>
      <c r="C74" s="2"/>
      <c r="D74" s="5">
        <v>2</v>
      </c>
      <c r="E74" s="74"/>
      <c r="F74" s="74"/>
      <c r="G74" s="74"/>
    </row>
    <row r="75" spans="2:7" ht="57" customHeight="1">
      <c r="B75" s="3" t="s">
        <v>57</v>
      </c>
      <c r="C75" s="2" t="s">
        <v>26</v>
      </c>
      <c r="D75" s="1">
        <v>1</v>
      </c>
      <c r="E75" s="3" t="s">
        <v>30</v>
      </c>
      <c r="F75" s="56">
        <v>56000</v>
      </c>
      <c r="G75" s="3" t="s">
        <v>335</v>
      </c>
    </row>
    <row r="76" spans="2:7" ht="16.5" customHeight="1">
      <c r="B76" s="5" t="s">
        <v>6</v>
      </c>
      <c r="C76" s="1"/>
      <c r="D76" s="5">
        <v>1</v>
      </c>
      <c r="E76" s="1"/>
      <c r="F76" s="1"/>
      <c r="G76" s="1"/>
    </row>
    <row r="77" spans="2:7" ht="57" customHeight="1">
      <c r="B77" s="3" t="s">
        <v>58</v>
      </c>
      <c r="C77" s="55" t="s">
        <v>491</v>
      </c>
      <c r="D77" s="59">
        <v>5</v>
      </c>
      <c r="E77" s="3" t="s">
        <v>14</v>
      </c>
      <c r="F77" s="56" t="s">
        <v>355</v>
      </c>
      <c r="G77" s="3" t="s">
        <v>59</v>
      </c>
    </row>
    <row r="78" spans="2:7" ht="19.5" customHeight="1">
      <c r="B78" s="5" t="s">
        <v>6</v>
      </c>
      <c r="C78" s="2"/>
      <c r="D78" s="5">
        <v>5</v>
      </c>
      <c r="E78" s="74"/>
      <c r="F78" s="74"/>
      <c r="G78" s="74"/>
    </row>
    <row r="79" spans="2:7" ht="51.75" customHeight="1">
      <c r="B79" s="3" t="s">
        <v>405</v>
      </c>
      <c r="C79" s="2" t="s">
        <v>269</v>
      </c>
      <c r="D79" s="1">
        <v>4</v>
      </c>
      <c r="E79" s="3" t="s">
        <v>14</v>
      </c>
      <c r="F79" s="56">
        <v>47500</v>
      </c>
      <c r="G79" s="16" t="s">
        <v>268</v>
      </c>
    </row>
    <row r="80" spans="2:7" ht="18.75" customHeight="1">
      <c r="B80" s="5" t="s">
        <v>6</v>
      </c>
      <c r="C80" s="2"/>
      <c r="D80" s="5">
        <v>2</v>
      </c>
      <c r="E80" s="3"/>
      <c r="F80" s="3"/>
      <c r="G80" s="16"/>
    </row>
    <row r="81" spans="2:16" ht="33" customHeight="1">
      <c r="B81" s="111" t="s">
        <v>62</v>
      </c>
      <c r="C81" s="2" t="s">
        <v>73</v>
      </c>
      <c r="D81" s="1">
        <v>2</v>
      </c>
      <c r="E81" s="111" t="s">
        <v>14</v>
      </c>
      <c r="F81" s="113" t="s">
        <v>481</v>
      </c>
      <c r="G81" s="111" t="s">
        <v>64</v>
      </c>
      <c r="N81" s="63"/>
      <c r="O81" s="63"/>
      <c r="P81" s="63"/>
    </row>
    <row r="82" spans="2:16" ht="30" customHeight="1">
      <c r="B82" s="119"/>
      <c r="C82" s="2" t="s">
        <v>214</v>
      </c>
      <c r="D82" s="1">
        <v>2</v>
      </c>
      <c r="E82" s="119"/>
      <c r="F82" s="114"/>
      <c r="G82" s="119"/>
      <c r="N82" s="63"/>
      <c r="O82" s="63"/>
      <c r="P82" s="63"/>
    </row>
    <row r="83" spans="2:7" ht="18.75" customHeight="1">
      <c r="B83" s="5" t="s">
        <v>6</v>
      </c>
      <c r="C83" s="1"/>
      <c r="D83" s="5">
        <f>SUM(D81:D82)</f>
        <v>4</v>
      </c>
      <c r="E83" s="2"/>
      <c r="F83" s="2"/>
      <c r="G83" s="2"/>
    </row>
    <row r="84" spans="2:7" ht="33" customHeight="1">
      <c r="B84" s="111" t="s">
        <v>409</v>
      </c>
      <c r="C84" s="2" t="s">
        <v>410</v>
      </c>
      <c r="D84" s="1">
        <v>3</v>
      </c>
      <c r="E84" s="111" t="s">
        <v>14</v>
      </c>
      <c r="F84" s="113" t="s">
        <v>485</v>
      </c>
      <c r="G84" s="111" t="s">
        <v>275</v>
      </c>
    </row>
    <row r="85" spans="2:7" ht="33" customHeight="1">
      <c r="B85" s="119"/>
      <c r="C85" s="2" t="s">
        <v>70</v>
      </c>
      <c r="D85" s="1">
        <v>1</v>
      </c>
      <c r="E85" s="119"/>
      <c r="F85" s="120"/>
      <c r="G85" s="119"/>
    </row>
    <row r="86" spans="2:7" ht="33" customHeight="1">
      <c r="B86" s="112"/>
      <c r="C86" s="2" t="s">
        <v>214</v>
      </c>
      <c r="D86" s="1">
        <v>1</v>
      </c>
      <c r="E86" s="112"/>
      <c r="F86" s="114"/>
      <c r="G86" s="112"/>
    </row>
    <row r="87" spans="2:7" ht="19.5" customHeight="1">
      <c r="B87" s="5" t="s">
        <v>6</v>
      </c>
      <c r="C87" s="1"/>
      <c r="D87" s="5">
        <v>5</v>
      </c>
      <c r="E87" s="1"/>
      <c r="F87" s="1"/>
      <c r="G87" s="1"/>
    </row>
    <row r="88" spans="2:7" ht="69" customHeight="1">
      <c r="B88" s="3" t="s">
        <v>406</v>
      </c>
      <c r="C88" s="3" t="s">
        <v>493</v>
      </c>
      <c r="D88" s="57">
        <v>2</v>
      </c>
      <c r="E88" s="3" t="s">
        <v>30</v>
      </c>
      <c r="F88" s="56">
        <v>31590</v>
      </c>
      <c r="G88" s="2" t="s">
        <v>407</v>
      </c>
    </row>
    <row r="89" spans="2:7" ht="18" customHeight="1">
      <c r="B89" s="5" t="s">
        <v>6</v>
      </c>
      <c r="C89" s="1"/>
      <c r="D89" s="5">
        <v>2</v>
      </c>
      <c r="E89" s="2"/>
      <c r="F89" s="2"/>
      <c r="G89" s="68"/>
    </row>
    <row r="90" spans="2:7" ht="49.5" customHeight="1">
      <c r="B90" s="3" t="s">
        <v>66</v>
      </c>
      <c r="C90" s="2" t="s">
        <v>562</v>
      </c>
      <c r="D90" s="1">
        <v>1</v>
      </c>
      <c r="E90" s="3" t="s">
        <v>14</v>
      </c>
      <c r="F90" s="73">
        <v>45000</v>
      </c>
      <c r="G90" s="3" t="s">
        <v>67</v>
      </c>
    </row>
    <row r="91" spans="2:7" ht="14.25" customHeight="1">
      <c r="B91" s="5" t="s">
        <v>6</v>
      </c>
      <c r="C91" s="1"/>
      <c r="D91" s="5">
        <v>1</v>
      </c>
      <c r="E91" s="1"/>
      <c r="F91" s="1"/>
      <c r="G91" s="1"/>
    </row>
    <row r="92" spans="2:7" ht="32.25" customHeight="1">
      <c r="B92" s="111" t="s">
        <v>376</v>
      </c>
      <c r="C92" s="2" t="s">
        <v>486</v>
      </c>
      <c r="D92" s="1">
        <v>2</v>
      </c>
      <c r="E92" s="111" t="s">
        <v>14</v>
      </c>
      <c r="F92" s="123">
        <v>42000</v>
      </c>
      <c r="G92" s="111" t="s">
        <v>487</v>
      </c>
    </row>
    <row r="93" spans="2:7" ht="32.25" customHeight="1">
      <c r="B93" s="119"/>
      <c r="C93" s="2" t="s">
        <v>70</v>
      </c>
      <c r="D93" s="1">
        <v>4</v>
      </c>
      <c r="E93" s="119"/>
      <c r="F93" s="124"/>
      <c r="G93" s="119"/>
    </row>
    <row r="94" spans="2:7" ht="15.75">
      <c r="B94" s="5" t="s">
        <v>6</v>
      </c>
      <c r="C94" s="1"/>
      <c r="D94" s="5">
        <v>6</v>
      </c>
      <c r="E94" s="1"/>
      <c r="F94" s="1"/>
      <c r="G94" s="1"/>
    </row>
    <row r="95" spans="2:7" ht="29.25" customHeight="1">
      <c r="B95" s="111" t="s">
        <v>222</v>
      </c>
      <c r="C95" s="1" t="s">
        <v>544</v>
      </c>
      <c r="D95" s="1">
        <v>2</v>
      </c>
      <c r="E95" s="128" t="s">
        <v>14</v>
      </c>
      <c r="F95" s="1" t="s">
        <v>276</v>
      </c>
      <c r="G95" s="111" t="s">
        <v>71</v>
      </c>
    </row>
    <row r="96" spans="2:7" ht="29.25" customHeight="1">
      <c r="B96" s="119"/>
      <c r="C96" s="1" t="s">
        <v>107</v>
      </c>
      <c r="D96" s="1">
        <v>1</v>
      </c>
      <c r="E96" s="129"/>
      <c r="F96" s="1" t="s">
        <v>276</v>
      </c>
      <c r="G96" s="119"/>
    </row>
    <row r="97" spans="2:7" ht="29.25" customHeight="1">
      <c r="B97" s="119"/>
      <c r="C97" s="1" t="s">
        <v>545</v>
      </c>
      <c r="D97" s="1">
        <v>1</v>
      </c>
      <c r="E97" s="129"/>
      <c r="F97" s="1" t="s">
        <v>274</v>
      </c>
      <c r="G97" s="119"/>
    </row>
    <row r="98" spans="2:7" ht="29.25" customHeight="1">
      <c r="B98" s="119"/>
      <c r="C98" s="2" t="s">
        <v>264</v>
      </c>
      <c r="D98" s="1">
        <v>2</v>
      </c>
      <c r="E98" s="130"/>
      <c r="F98" s="1" t="s">
        <v>276</v>
      </c>
      <c r="G98" s="119"/>
    </row>
    <row r="99" spans="2:7" ht="22.5" customHeight="1">
      <c r="B99" s="5" t="s">
        <v>6</v>
      </c>
      <c r="C99" s="1"/>
      <c r="D99" s="5">
        <v>6</v>
      </c>
      <c r="E99" s="1"/>
      <c r="F99" s="1"/>
      <c r="G99" s="1"/>
    </row>
    <row r="100" spans="2:7" ht="80.25" customHeight="1">
      <c r="B100" s="44" t="s">
        <v>225</v>
      </c>
      <c r="C100" s="2" t="s">
        <v>328</v>
      </c>
      <c r="D100" s="1"/>
      <c r="E100" s="3"/>
      <c r="F100" s="3" t="s">
        <v>12</v>
      </c>
      <c r="G100" s="3"/>
    </row>
    <row r="101" spans="2:7" ht="15.75">
      <c r="B101" s="5" t="s">
        <v>6</v>
      </c>
      <c r="C101" s="1"/>
      <c r="D101" s="5">
        <f>SUM(D100:D100)</f>
        <v>0</v>
      </c>
      <c r="E101" s="1"/>
      <c r="F101" s="1"/>
      <c r="G101" s="1"/>
    </row>
    <row r="102" spans="2:7" ht="51.75" customHeight="1">
      <c r="B102" s="44" t="s">
        <v>189</v>
      </c>
      <c r="C102" s="2" t="s">
        <v>328</v>
      </c>
      <c r="D102" s="1"/>
      <c r="E102" s="3"/>
      <c r="F102" s="3" t="s">
        <v>12</v>
      </c>
      <c r="G102" s="3"/>
    </row>
    <row r="103" spans="2:7" ht="15.75">
      <c r="B103" s="5" t="s">
        <v>6</v>
      </c>
      <c r="C103" s="1"/>
      <c r="D103" s="5">
        <f>SUM(D102:D102)</f>
        <v>0</v>
      </c>
      <c r="E103" s="1"/>
      <c r="F103" s="1"/>
      <c r="G103" s="1"/>
    </row>
    <row r="104" spans="2:7" ht="23.25" customHeight="1">
      <c r="B104" s="111" t="s">
        <v>223</v>
      </c>
      <c r="C104" s="2" t="s">
        <v>73</v>
      </c>
      <c r="D104" s="1">
        <v>1</v>
      </c>
      <c r="E104" s="111" t="s">
        <v>10</v>
      </c>
      <c r="F104" s="111" t="s">
        <v>546</v>
      </c>
      <c r="G104" s="111" t="s">
        <v>74</v>
      </c>
    </row>
    <row r="105" spans="2:7" ht="23.25" customHeight="1">
      <c r="B105" s="119"/>
      <c r="C105" s="2" t="s">
        <v>22</v>
      </c>
      <c r="D105" s="1">
        <v>1</v>
      </c>
      <c r="E105" s="119"/>
      <c r="F105" s="119"/>
      <c r="G105" s="119"/>
    </row>
    <row r="106" spans="2:7" ht="23.25" customHeight="1">
      <c r="B106" s="119"/>
      <c r="C106" s="20" t="s">
        <v>20</v>
      </c>
      <c r="D106" s="1">
        <v>1</v>
      </c>
      <c r="E106" s="119"/>
      <c r="F106" s="112"/>
      <c r="G106" s="119"/>
    </row>
    <row r="107" spans="2:7" s="19" customFormat="1" ht="20.25" customHeight="1">
      <c r="B107" s="5" t="s">
        <v>6</v>
      </c>
      <c r="C107" s="5"/>
      <c r="D107" s="5">
        <f>SUM(D104:D106)</f>
        <v>3</v>
      </c>
      <c r="E107" s="5"/>
      <c r="F107" s="5"/>
      <c r="G107" s="5"/>
    </row>
    <row r="108" spans="2:7" ht="15.75">
      <c r="B108" s="1" t="s">
        <v>190</v>
      </c>
      <c r="C108" s="1"/>
      <c r="D108" s="1">
        <f>D107+D103+D101+D99+D94+D91+D89+D87+D83+D80+D78+D76+D74+D71+D62+D47+D44+D42+D29+D27+D23+D19+D9</f>
        <v>161</v>
      </c>
      <c r="E108" s="1"/>
      <c r="F108" s="1"/>
      <c r="G108" s="1"/>
    </row>
    <row r="109" spans="2:7" ht="21" customHeight="1">
      <c r="B109" s="4"/>
      <c r="C109" s="4"/>
      <c r="D109" s="4"/>
      <c r="E109" s="4"/>
      <c r="F109" s="4"/>
      <c r="G109" s="4"/>
    </row>
    <row r="110" spans="2:7" ht="24.75" customHeight="1">
      <c r="B110" s="122" t="s">
        <v>4</v>
      </c>
      <c r="C110" s="122"/>
      <c r="D110" s="122"/>
      <c r="E110" s="122"/>
      <c r="F110" s="122"/>
      <c r="G110" s="122"/>
    </row>
    <row r="111" spans="2:7" ht="30" customHeight="1">
      <c r="B111" s="7" t="s">
        <v>9</v>
      </c>
      <c r="C111" s="7" t="s">
        <v>0</v>
      </c>
      <c r="D111" s="5" t="s">
        <v>1</v>
      </c>
      <c r="E111" s="5" t="s">
        <v>3</v>
      </c>
      <c r="F111" s="6" t="s">
        <v>7</v>
      </c>
      <c r="G111" s="6" t="s">
        <v>11</v>
      </c>
    </row>
    <row r="112" spans="2:7" ht="25.5" customHeight="1">
      <c r="B112" s="111" t="s">
        <v>76</v>
      </c>
      <c r="C112" s="1" t="s">
        <v>16</v>
      </c>
      <c r="D112" s="1">
        <v>4</v>
      </c>
      <c r="E112" s="111" t="s">
        <v>14</v>
      </c>
      <c r="F112" s="2">
        <v>21000</v>
      </c>
      <c r="G112" s="117" t="s">
        <v>41</v>
      </c>
    </row>
    <row r="113" spans="2:7" ht="25.5" customHeight="1">
      <c r="B113" s="119"/>
      <c r="C113" s="1" t="s">
        <v>54</v>
      </c>
      <c r="D113" s="1">
        <v>12</v>
      </c>
      <c r="E113" s="119"/>
      <c r="F113" s="2">
        <v>21000</v>
      </c>
      <c r="G113" s="118"/>
    </row>
    <row r="114" spans="2:7" ht="25.5" customHeight="1">
      <c r="B114" s="119"/>
      <c r="C114" s="1" t="s">
        <v>79</v>
      </c>
      <c r="D114" s="1">
        <v>1</v>
      </c>
      <c r="E114" s="119"/>
      <c r="F114" s="2">
        <v>21000</v>
      </c>
      <c r="G114" s="118"/>
    </row>
    <row r="115" spans="2:7" ht="35.25" customHeight="1">
      <c r="B115" s="119"/>
      <c r="C115" s="2" t="s">
        <v>80</v>
      </c>
      <c r="D115" s="1">
        <v>2</v>
      </c>
      <c r="E115" s="119"/>
      <c r="F115" s="2">
        <v>25000</v>
      </c>
      <c r="G115" s="118"/>
    </row>
    <row r="116" spans="2:7" ht="25.5" customHeight="1">
      <c r="B116" s="119"/>
      <c r="C116" s="2" t="s">
        <v>17</v>
      </c>
      <c r="D116" s="1">
        <v>1</v>
      </c>
      <c r="E116" s="112"/>
      <c r="F116" s="2">
        <v>25000</v>
      </c>
      <c r="G116" s="118"/>
    </row>
    <row r="117" spans="2:7" s="19" customFormat="1" ht="18" customHeight="1">
      <c r="B117" s="6" t="s">
        <v>2</v>
      </c>
      <c r="C117" s="5"/>
      <c r="D117" s="8">
        <f>SUM(D112:D116)</f>
        <v>20</v>
      </c>
      <c r="E117" s="5"/>
      <c r="F117" s="8"/>
      <c r="G117" s="6"/>
    </row>
    <row r="118" spans="2:7" ht="36.75" customHeight="1">
      <c r="B118" s="111" t="s">
        <v>19</v>
      </c>
      <c r="C118" s="20" t="s">
        <v>286</v>
      </c>
      <c r="D118" s="1">
        <v>2</v>
      </c>
      <c r="E118" s="111" t="s">
        <v>14</v>
      </c>
      <c r="F118" s="111" t="s">
        <v>603</v>
      </c>
      <c r="G118" s="117" t="s">
        <v>15</v>
      </c>
    </row>
    <row r="119" spans="2:7" ht="24.75" customHeight="1">
      <c r="B119" s="119"/>
      <c r="C119" s="41" t="s">
        <v>16</v>
      </c>
      <c r="D119" s="1">
        <v>12</v>
      </c>
      <c r="E119" s="119"/>
      <c r="F119" s="121"/>
      <c r="G119" s="118"/>
    </row>
    <row r="120" spans="2:7" ht="33" customHeight="1">
      <c r="B120" s="119"/>
      <c r="C120" s="42" t="s">
        <v>49</v>
      </c>
      <c r="D120" s="1">
        <v>1</v>
      </c>
      <c r="E120" s="119"/>
      <c r="F120" s="121"/>
      <c r="G120" s="118"/>
    </row>
    <row r="121" spans="2:7" ht="32.25" customHeight="1">
      <c r="B121" s="119"/>
      <c r="C121" s="20" t="s">
        <v>113</v>
      </c>
      <c r="D121" s="1">
        <v>20</v>
      </c>
      <c r="E121" s="119"/>
      <c r="F121" s="121"/>
      <c r="G121" s="118"/>
    </row>
    <row r="122" spans="2:7" ht="24.75" customHeight="1">
      <c r="B122" s="119"/>
      <c r="C122" s="20" t="s">
        <v>18</v>
      </c>
      <c r="D122" s="1">
        <v>10</v>
      </c>
      <c r="E122" s="119"/>
      <c r="F122" s="121"/>
      <c r="G122" s="118"/>
    </row>
    <row r="123" spans="2:7" ht="36" customHeight="1">
      <c r="B123" s="119"/>
      <c r="C123" s="20" t="s">
        <v>45</v>
      </c>
      <c r="D123" s="23">
        <v>1</v>
      </c>
      <c r="E123" s="119"/>
      <c r="F123" s="121"/>
      <c r="G123" s="118"/>
    </row>
    <row r="124" spans="2:7" ht="20.25" customHeight="1">
      <c r="B124" s="119"/>
      <c r="C124" s="20" t="s">
        <v>208</v>
      </c>
      <c r="D124" s="23">
        <v>10</v>
      </c>
      <c r="E124" s="119"/>
      <c r="F124" s="121"/>
      <c r="G124" s="118"/>
    </row>
    <row r="125" spans="2:7" ht="34.5" customHeight="1">
      <c r="B125" s="119"/>
      <c r="C125" s="20" t="s">
        <v>604</v>
      </c>
      <c r="D125" s="23">
        <v>1</v>
      </c>
      <c r="E125" s="112"/>
      <c r="F125" s="127"/>
      <c r="G125" s="118"/>
    </row>
    <row r="126" spans="2:7" s="19" customFormat="1" ht="15.75">
      <c r="B126" s="6" t="s">
        <v>2</v>
      </c>
      <c r="C126" s="5"/>
      <c r="D126" s="8">
        <f>D125+D124+D123+D122+D121+D120+D119+D118</f>
        <v>57</v>
      </c>
      <c r="E126" s="5"/>
      <c r="F126" s="8"/>
      <c r="G126" s="6"/>
    </row>
    <row r="127" spans="2:7" ht="41.25" customHeight="1">
      <c r="B127" s="125" t="s">
        <v>329</v>
      </c>
      <c r="C127" s="72" t="s">
        <v>542</v>
      </c>
      <c r="D127" s="1">
        <v>3</v>
      </c>
      <c r="E127" s="111" t="s">
        <v>14</v>
      </c>
      <c r="F127" s="113" t="s">
        <v>274</v>
      </c>
      <c r="G127" s="111" t="s">
        <v>330</v>
      </c>
    </row>
    <row r="128" spans="2:7" ht="41.25" customHeight="1">
      <c r="B128" s="126"/>
      <c r="C128" s="72" t="s">
        <v>541</v>
      </c>
      <c r="D128" s="23">
        <v>2</v>
      </c>
      <c r="E128" s="112"/>
      <c r="F128" s="114"/>
      <c r="G128" s="112"/>
    </row>
    <row r="129" spans="2:7" s="19" customFormat="1" ht="15.75">
      <c r="B129" s="6" t="s">
        <v>2</v>
      </c>
      <c r="C129" s="5"/>
      <c r="D129" s="8">
        <v>5</v>
      </c>
      <c r="E129" s="5"/>
      <c r="F129" s="8"/>
      <c r="G129" s="6"/>
    </row>
    <row r="130" spans="2:7" ht="48.75" customHeight="1">
      <c r="B130" s="111" t="s">
        <v>27</v>
      </c>
      <c r="C130" s="1" t="s">
        <v>515</v>
      </c>
      <c r="D130" s="1">
        <v>1</v>
      </c>
      <c r="E130" s="111" t="s">
        <v>30</v>
      </c>
      <c r="F130" s="56">
        <v>26988.66</v>
      </c>
      <c r="G130" s="117" t="s">
        <v>28</v>
      </c>
    </row>
    <row r="131" spans="2:7" ht="48.75" customHeight="1">
      <c r="B131" s="112"/>
      <c r="C131" s="1" t="s">
        <v>516</v>
      </c>
      <c r="D131" s="23">
        <v>1</v>
      </c>
      <c r="E131" s="112"/>
      <c r="F131" s="69">
        <v>27512.37</v>
      </c>
      <c r="G131" s="64"/>
    </row>
    <row r="132" spans="2:7" s="19" customFormat="1" ht="15.75">
      <c r="B132" s="6" t="s">
        <v>2</v>
      </c>
      <c r="C132" s="5"/>
      <c r="D132" s="8">
        <v>2</v>
      </c>
      <c r="E132" s="5"/>
      <c r="F132" s="8"/>
      <c r="G132" s="6"/>
    </row>
    <row r="133" spans="2:7" ht="69" customHeight="1">
      <c r="B133" s="3" t="s">
        <v>31</v>
      </c>
      <c r="C133" s="2" t="s">
        <v>550</v>
      </c>
      <c r="D133" s="1">
        <v>2</v>
      </c>
      <c r="E133" s="3" t="s">
        <v>14</v>
      </c>
      <c r="F133" s="3" t="s">
        <v>551</v>
      </c>
      <c r="G133" s="3" t="s">
        <v>552</v>
      </c>
    </row>
    <row r="134" spans="2:7" s="19" customFormat="1" ht="15.75">
      <c r="B134" s="6" t="s">
        <v>2</v>
      </c>
      <c r="C134" s="5"/>
      <c r="D134" s="8">
        <v>2</v>
      </c>
      <c r="E134" s="5"/>
      <c r="F134" s="8"/>
      <c r="G134" s="6"/>
    </row>
    <row r="135" spans="2:7" ht="22.5" customHeight="1">
      <c r="B135" s="111" t="s">
        <v>38</v>
      </c>
      <c r="C135" s="75" t="s">
        <v>379</v>
      </c>
      <c r="D135" s="76">
        <v>1</v>
      </c>
      <c r="E135" s="65" t="s">
        <v>10</v>
      </c>
      <c r="F135" s="69">
        <v>27424.58</v>
      </c>
      <c r="G135" s="111" t="s">
        <v>39</v>
      </c>
    </row>
    <row r="136" spans="2:7" ht="22.5" customHeight="1">
      <c r="B136" s="119"/>
      <c r="C136" s="75" t="s">
        <v>213</v>
      </c>
      <c r="D136" s="76">
        <v>1</v>
      </c>
      <c r="E136" s="66"/>
      <c r="F136" s="113">
        <v>26401.95</v>
      </c>
      <c r="G136" s="119"/>
    </row>
    <row r="137" spans="2:7" ht="38.25" customHeight="1">
      <c r="B137" s="119"/>
      <c r="C137" s="75" t="s">
        <v>156</v>
      </c>
      <c r="D137" s="76">
        <v>1</v>
      </c>
      <c r="E137" s="66"/>
      <c r="F137" s="119"/>
      <c r="G137" s="119"/>
    </row>
    <row r="138" spans="2:7" ht="22.5" customHeight="1">
      <c r="B138" s="119"/>
      <c r="C138" s="75" t="s">
        <v>477</v>
      </c>
      <c r="D138" s="76">
        <v>3</v>
      </c>
      <c r="E138" s="66"/>
      <c r="F138" s="112"/>
      <c r="G138" s="119"/>
    </row>
    <row r="139" spans="2:7" ht="22.5" customHeight="1">
      <c r="B139" s="119"/>
      <c r="C139" s="75" t="s">
        <v>500</v>
      </c>
      <c r="D139" s="76">
        <v>2</v>
      </c>
      <c r="E139" s="66"/>
      <c r="F139" s="69">
        <v>31291.2</v>
      </c>
      <c r="G139" s="119"/>
    </row>
    <row r="140" spans="2:7" ht="22.5" customHeight="1">
      <c r="B140" s="119"/>
      <c r="C140" s="75" t="s">
        <v>587</v>
      </c>
      <c r="D140" s="76">
        <v>1</v>
      </c>
      <c r="E140" s="66"/>
      <c r="F140" s="113">
        <v>25891.65</v>
      </c>
      <c r="G140" s="119"/>
    </row>
    <row r="141" spans="2:7" ht="22.5" customHeight="1">
      <c r="B141" s="119"/>
      <c r="C141" s="75" t="s">
        <v>588</v>
      </c>
      <c r="D141" s="76">
        <v>1</v>
      </c>
      <c r="E141" s="66"/>
      <c r="F141" s="112"/>
      <c r="G141" s="119"/>
    </row>
    <row r="142" spans="2:7" ht="18" customHeight="1">
      <c r="B142" s="6" t="s">
        <v>2</v>
      </c>
      <c r="C142" s="1"/>
      <c r="D142" s="5">
        <v>10</v>
      </c>
      <c r="E142" s="74"/>
      <c r="F142" s="74"/>
      <c r="G142" s="74"/>
    </row>
    <row r="143" spans="2:7" ht="26.25" customHeight="1">
      <c r="B143" s="111" t="s">
        <v>337</v>
      </c>
      <c r="C143" s="57" t="s">
        <v>54</v>
      </c>
      <c r="D143" s="57">
        <v>1</v>
      </c>
      <c r="E143" s="111" t="s">
        <v>14</v>
      </c>
      <c r="F143" s="83" t="s">
        <v>274</v>
      </c>
      <c r="G143" s="111" t="s">
        <v>42</v>
      </c>
    </row>
    <row r="144" spans="2:7" ht="37.5" customHeight="1">
      <c r="B144" s="119"/>
      <c r="C144" s="3" t="s">
        <v>489</v>
      </c>
      <c r="D144" s="57">
        <v>1</v>
      </c>
      <c r="E144" s="119"/>
      <c r="F144" s="84"/>
      <c r="G144" s="119"/>
    </row>
    <row r="145" spans="2:7" ht="25.5" customHeight="1">
      <c r="B145" s="112"/>
      <c r="C145" s="1" t="s">
        <v>29</v>
      </c>
      <c r="D145" s="57">
        <v>1</v>
      </c>
      <c r="E145" s="112"/>
      <c r="F145" s="61"/>
      <c r="G145" s="112"/>
    </row>
    <row r="146" spans="2:7" ht="16.5" customHeight="1">
      <c r="B146" s="6" t="s">
        <v>2</v>
      </c>
      <c r="C146" s="85"/>
      <c r="D146" s="11">
        <v>3</v>
      </c>
      <c r="E146" s="74"/>
      <c r="F146" s="86"/>
      <c r="G146" s="2"/>
    </row>
    <row r="147" spans="2:7" ht="29.25" customHeight="1">
      <c r="B147" s="111" t="s">
        <v>43</v>
      </c>
      <c r="C147" s="111" t="s">
        <v>328</v>
      </c>
      <c r="D147" s="128"/>
      <c r="E147" s="111"/>
      <c r="F147" s="111"/>
      <c r="G147" s="115" t="s">
        <v>44</v>
      </c>
    </row>
    <row r="148" spans="2:7" ht="29.25" customHeight="1">
      <c r="B148" s="119"/>
      <c r="C148" s="112"/>
      <c r="D148" s="130"/>
      <c r="E148" s="119"/>
      <c r="F148" s="121"/>
      <c r="G148" s="116"/>
    </row>
    <row r="149" spans="2:7" s="19" customFormat="1" ht="15.75">
      <c r="B149" s="6" t="s">
        <v>2</v>
      </c>
      <c r="C149" s="47"/>
      <c r="D149" s="5">
        <f>D147+D148</f>
        <v>0</v>
      </c>
      <c r="E149" s="87"/>
      <c r="F149" s="87"/>
      <c r="G149" s="88"/>
    </row>
    <row r="150" spans="2:7" ht="24" customHeight="1">
      <c r="B150" s="111" t="s">
        <v>389</v>
      </c>
      <c r="C150" s="2" t="s">
        <v>213</v>
      </c>
      <c r="D150" s="1">
        <v>2</v>
      </c>
      <c r="E150" s="111" t="s">
        <v>14</v>
      </c>
      <c r="F150" s="113" t="s">
        <v>280</v>
      </c>
      <c r="G150" s="117" t="s">
        <v>46</v>
      </c>
    </row>
    <row r="151" spans="2:7" ht="24" customHeight="1">
      <c r="B151" s="119"/>
      <c r="C151" s="2" t="s">
        <v>245</v>
      </c>
      <c r="D151" s="1">
        <v>15</v>
      </c>
      <c r="E151" s="119"/>
      <c r="F151" s="119"/>
      <c r="G151" s="118"/>
    </row>
    <row r="152" spans="2:7" ht="24" customHeight="1">
      <c r="B152" s="119"/>
      <c r="C152" s="2" t="s">
        <v>246</v>
      </c>
      <c r="D152" s="1">
        <v>15</v>
      </c>
      <c r="E152" s="119"/>
      <c r="F152" s="119"/>
      <c r="G152" s="118"/>
    </row>
    <row r="153" spans="2:7" ht="24" customHeight="1">
      <c r="B153" s="119"/>
      <c r="C153" s="2" t="s">
        <v>247</v>
      </c>
      <c r="D153" s="1">
        <v>5</v>
      </c>
      <c r="E153" s="119"/>
      <c r="F153" s="119"/>
      <c r="G153" s="118"/>
    </row>
    <row r="154" spans="2:7" ht="39" customHeight="1">
      <c r="B154" s="119"/>
      <c r="C154" s="2" t="s">
        <v>600</v>
      </c>
      <c r="D154" s="1">
        <v>2</v>
      </c>
      <c r="E154" s="119"/>
      <c r="F154" s="119"/>
      <c r="G154" s="118"/>
    </row>
    <row r="155" spans="2:7" ht="24" customHeight="1">
      <c r="B155" s="119"/>
      <c r="C155" s="2" t="s">
        <v>248</v>
      </c>
      <c r="D155" s="1">
        <v>2</v>
      </c>
      <c r="E155" s="119"/>
      <c r="F155" s="119"/>
      <c r="G155" s="118"/>
    </row>
    <row r="156" spans="2:7" ht="21" customHeight="1">
      <c r="B156" s="6" t="s">
        <v>2</v>
      </c>
      <c r="C156" s="1"/>
      <c r="D156" s="8">
        <f>SUM(D150:D155)</f>
        <v>41</v>
      </c>
      <c r="E156" s="1"/>
      <c r="F156" s="23"/>
      <c r="G156" s="2"/>
    </row>
    <row r="157" spans="2:7" ht="34.5" customHeight="1">
      <c r="B157" s="111" t="s">
        <v>386</v>
      </c>
      <c r="C157" s="1" t="s">
        <v>54</v>
      </c>
      <c r="D157" s="1">
        <v>4</v>
      </c>
      <c r="E157" s="111" t="s">
        <v>14</v>
      </c>
      <c r="F157" s="111" t="s">
        <v>357</v>
      </c>
      <c r="G157" s="111" t="s">
        <v>52</v>
      </c>
    </row>
    <row r="158" spans="2:7" ht="34.5" customHeight="1">
      <c r="B158" s="119"/>
      <c r="C158" s="1" t="s">
        <v>422</v>
      </c>
      <c r="D158" s="23">
        <v>1</v>
      </c>
      <c r="E158" s="119"/>
      <c r="F158" s="119"/>
      <c r="G158" s="119"/>
    </row>
    <row r="159" spans="2:7" ht="34.5" customHeight="1">
      <c r="B159" s="112"/>
      <c r="C159" s="1" t="s">
        <v>385</v>
      </c>
      <c r="D159" s="23">
        <v>1</v>
      </c>
      <c r="E159" s="112"/>
      <c r="F159" s="112"/>
      <c r="G159" s="112"/>
    </row>
    <row r="160" spans="2:7" ht="16.5" customHeight="1">
      <c r="B160" s="6" t="s">
        <v>2</v>
      </c>
      <c r="C160" s="1"/>
      <c r="D160" s="8">
        <v>6</v>
      </c>
      <c r="E160" s="1"/>
      <c r="F160" s="23"/>
      <c r="G160" s="2"/>
    </row>
    <row r="161" spans="2:7" ht="63">
      <c r="B161" s="3" t="s">
        <v>55</v>
      </c>
      <c r="C161" s="2" t="s">
        <v>54</v>
      </c>
      <c r="D161" s="2">
        <v>2</v>
      </c>
      <c r="E161" s="3" t="s">
        <v>14</v>
      </c>
      <c r="F161" s="56">
        <v>33500</v>
      </c>
      <c r="G161" s="3" t="s">
        <v>56</v>
      </c>
    </row>
    <row r="162" spans="2:7" ht="18" customHeight="1">
      <c r="B162" s="6" t="s">
        <v>2</v>
      </c>
      <c r="C162" s="22"/>
      <c r="D162" s="6">
        <v>2</v>
      </c>
      <c r="E162" s="89"/>
      <c r="F162" s="74" t="s">
        <v>12</v>
      </c>
      <c r="G162" s="74"/>
    </row>
    <row r="163" spans="2:7" ht="37.5" customHeight="1">
      <c r="B163" s="111" t="s">
        <v>333</v>
      </c>
      <c r="C163" s="1" t="s">
        <v>69</v>
      </c>
      <c r="D163" s="1">
        <v>1</v>
      </c>
      <c r="E163" s="111" t="s">
        <v>14</v>
      </c>
      <c r="F163" s="132">
        <v>24000</v>
      </c>
      <c r="G163" s="111" t="s">
        <v>334</v>
      </c>
    </row>
    <row r="164" spans="2:7" ht="37.5" customHeight="1">
      <c r="B164" s="112"/>
      <c r="C164" s="1" t="s">
        <v>17</v>
      </c>
      <c r="D164" s="23">
        <v>1</v>
      </c>
      <c r="E164" s="112"/>
      <c r="F164" s="133"/>
      <c r="G164" s="112"/>
    </row>
    <row r="165" spans="2:7" ht="17.25" customHeight="1">
      <c r="B165" s="6" t="s">
        <v>2</v>
      </c>
      <c r="C165" s="1"/>
      <c r="D165" s="8">
        <v>2</v>
      </c>
      <c r="E165" s="1"/>
      <c r="F165" s="23"/>
      <c r="G165" s="2"/>
    </row>
    <row r="166" spans="2:7" ht="54.75" customHeight="1">
      <c r="B166" s="60" t="s">
        <v>58</v>
      </c>
      <c r="C166" s="2" t="s">
        <v>60</v>
      </c>
      <c r="D166" s="1">
        <v>8</v>
      </c>
      <c r="E166" s="2" t="s">
        <v>14</v>
      </c>
      <c r="F166" s="90" t="s">
        <v>490</v>
      </c>
      <c r="G166" s="2" t="s">
        <v>61</v>
      </c>
    </row>
    <row r="167" spans="2:7" ht="19.5" customHeight="1">
      <c r="B167" s="6" t="s">
        <v>2</v>
      </c>
      <c r="C167" s="22"/>
      <c r="D167" s="5">
        <v>8</v>
      </c>
      <c r="E167" s="54"/>
      <c r="F167" s="91"/>
      <c r="G167" s="92"/>
    </row>
    <row r="168" spans="2:7" ht="51.75" customHeight="1">
      <c r="B168" s="3" t="s">
        <v>405</v>
      </c>
      <c r="C168" s="2" t="s">
        <v>198</v>
      </c>
      <c r="D168" s="1">
        <v>2</v>
      </c>
      <c r="E168" s="3" t="s">
        <v>30</v>
      </c>
      <c r="F168" s="56">
        <v>22500</v>
      </c>
      <c r="G168" s="16" t="s">
        <v>268</v>
      </c>
    </row>
    <row r="169" spans="2:7" ht="15.75">
      <c r="B169" s="6" t="s">
        <v>2</v>
      </c>
      <c r="C169" s="1"/>
      <c r="D169" s="8">
        <f>SUM(D168:D168)</f>
        <v>2</v>
      </c>
      <c r="E169" s="1"/>
      <c r="F169" s="23"/>
      <c r="G169" s="2"/>
    </row>
    <row r="170" spans="2:7" ht="34.5" customHeight="1">
      <c r="B170" s="111" t="s">
        <v>62</v>
      </c>
      <c r="C170" s="2" t="s">
        <v>13</v>
      </c>
      <c r="D170" s="1">
        <v>1</v>
      </c>
      <c r="E170" s="111" t="s">
        <v>14</v>
      </c>
      <c r="F170" s="131" t="s">
        <v>482</v>
      </c>
      <c r="G170" s="111" t="s">
        <v>224</v>
      </c>
    </row>
    <row r="171" spans="2:7" ht="34.5" customHeight="1">
      <c r="B171" s="112"/>
      <c r="C171" s="2" t="s">
        <v>480</v>
      </c>
      <c r="D171" s="23">
        <v>1</v>
      </c>
      <c r="E171" s="112"/>
      <c r="F171" s="104"/>
      <c r="G171" s="112"/>
    </row>
    <row r="172" spans="2:7" ht="15.75">
      <c r="B172" s="6" t="s">
        <v>2</v>
      </c>
      <c r="C172" s="1"/>
      <c r="D172" s="8">
        <v>2</v>
      </c>
      <c r="E172" s="1"/>
      <c r="F172" s="23"/>
      <c r="G172" s="2"/>
    </row>
    <row r="173" spans="2:7" ht="44.25" customHeight="1">
      <c r="B173" s="111" t="s">
        <v>409</v>
      </c>
      <c r="C173" s="57" t="s">
        <v>13</v>
      </c>
      <c r="D173" s="57">
        <v>4</v>
      </c>
      <c r="E173" s="111" t="s">
        <v>14</v>
      </c>
      <c r="F173" s="113" t="s">
        <v>411</v>
      </c>
      <c r="G173" s="111" t="s">
        <v>275</v>
      </c>
    </row>
    <row r="174" spans="2:7" ht="44.25" customHeight="1">
      <c r="B174" s="112"/>
      <c r="C174" s="2" t="s">
        <v>198</v>
      </c>
      <c r="D174" s="93">
        <v>1</v>
      </c>
      <c r="E174" s="112"/>
      <c r="F174" s="114"/>
      <c r="G174" s="112"/>
    </row>
    <row r="175" spans="2:7" ht="20.25" customHeight="1">
      <c r="B175" s="6" t="s">
        <v>2</v>
      </c>
      <c r="C175" s="1"/>
      <c r="D175" s="8">
        <v>5</v>
      </c>
      <c r="E175" s="1"/>
      <c r="F175" s="23"/>
      <c r="G175" s="2"/>
    </row>
    <row r="176" spans="2:7" ht="33.75" customHeight="1">
      <c r="B176" s="111" t="s">
        <v>406</v>
      </c>
      <c r="C176" s="2" t="s">
        <v>492</v>
      </c>
      <c r="D176" s="1">
        <v>2</v>
      </c>
      <c r="E176" s="111" t="s">
        <v>30</v>
      </c>
      <c r="F176" s="83">
        <v>21700</v>
      </c>
      <c r="G176" s="111" t="s">
        <v>267</v>
      </c>
    </row>
    <row r="177" spans="2:7" ht="33.75" customHeight="1">
      <c r="B177" s="112"/>
      <c r="C177" s="2" t="s">
        <v>16</v>
      </c>
      <c r="D177" s="1">
        <v>2</v>
      </c>
      <c r="E177" s="112"/>
      <c r="F177" s="61"/>
      <c r="G177" s="112"/>
    </row>
    <row r="178" spans="2:7" ht="18.75" customHeight="1">
      <c r="B178" s="6" t="s">
        <v>2</v>
      </c>
      <c r="C178" s="22"/>
      <c r="D178" s="5">
        <v>4</v>
      </c>
      <c r="E178" s="24"/>
      <c r="F178" s="24"/>
      <c r="G178" s="25"/>
    </row>
    <row r="179" spans="2:7" ht="57" customHeight="1">
      <c r="B179" s="3" t="s">
        <v>66</v>
      </c>
      <c r="C179" s="1" t="s">
        <v>13</v>
      </c>
      <c r="D179" s="1">
        <v>1</v>
      </c>
      <c r="E179" s="3" t="s">
        <v>14</v>
      </c>
      <c r="F179" s="56">
        <v>28000</v>
      </c>
      <c r="G179" s="16" t="s">
        <v>68</v>
      </c>
    </row>
    <row r="180" spans="2:7" ht="15.75">
      <c r="B180" s="6" t="s">
        <v>2</v>
      </c>
      <c r="C180" s="1"/>
      <c r="D180" s="8">
        <f>SUM(D179:D179)</f>
        <v>1</v>
      </c>
      <c r="E180" s="1"/>
      <c r="F180" s="23"/>
      <c r="G180" s="2"/>
    </row>
    <row r="181" spans="2:7" ht="70.5" customHeight="1">
      <c r="B181" s="3" t="s">
        <v>376</v>
      </c>
      <c r="C181" s="2" t="s">
        <v>328</v>
      </c>
      <c r="D181" s="1"/>
      <c r="E181" s="3"/>
      <c r="F181" s="3"/>
      <c r="G181" s="3" t="s">
        <v>488</v>
      </c>
    </row>
    <row r="182" spans="2:7" ht="15.75">
      <c r="B182" s="6" t="s">
        <v>2</v>
      </c>
      <c r="C182" s="1"/>
      <c r="D182" s="5">
        <f>SUM(D181)</f>
        <v>0</v>
      </c>
      <c r="E182" s="1"/>
      <c r="F182" s="1"/>
      <c r="G182" s="1"/>
    </row>
    <row r="183" spans="2:7" ht="63">
      <c r="B183" s="3" t="s">
        <v>222</v>
      </c>
      <c r="C183" s="1" t="s">
        <v>32</v>
      </c>
      <c r="D183" s="1">
        <v>2</v>
      </c>
      <c r="E183" s="3" t="s">
        <v>14</v>
      </c>
      <c r="F183" s="56" t="s">
        <v>274</v>
      </c>
      <c r="G183" s="16" t="s">
        <v>71</v>
      </c>
    </row>
    <row r="184" spans="2:7" ht="15.75">
      <c r="B184" s="6" t="s">
        <v>2</v>
      </c>
      <c r="C184" s="1"/>
      <c r="D184" s="8">
        <f>SUM(D183:D183)</f>
        <v>2</v>
      </c>
      <c r="E184" s="1"/>
      <c r="F184" s="23"/>
      <c r="G184" s="2"/>
    </row>
    <row r="185" spans="2:7" ht="81" customHeight="1">
      <c r="B185" s="44" t="s">
        <v>225</v>
      </c>
      <c r="C185" s="2" t="s">
        <v>249</v>
      </c>
      <c r="D185" s="1">
        <v>2</v>
      </c>
      <c r="E185" s="3" t="s">
        <v>30</v>
      </c>
      <c r="F185" s="44" t="s">
        <v>250</v>
      </c>
      <c r="G185" s="3" t="s">
        <v>251</v>
      </c>
    </row>
    <row r="186" spans="2:7" ht="15.75">
      <c r="B186" s="6" t="s">
        <v>2</v>
      </c>
      <c r="C186" s="1"/>
      <c r="D186" s="5">
        <f>SUM(D185:D185)</f>
        <v>2</v>
      </c>
      <c r="E186" s="1"/>
      <c r="F186" s="1"/>
      <c r="G186" s="1"/>
    </row>
    <row r="187" spans="2:7" ht="51.75" customHeight="1">
      <c r="B187" s="44" t="s">
        <v>189</v>
      </c>
      <c r="C187" s="2" t="s">
        <v>328</v>
      </c>
      <c r="D187" s="1"/>
      <c r="E187" s="3"/>
      <c r="F187" s="3" t="s">
        <v>12</v>
      </c>
      <c r="G187" s="3"/>
    </row>
    <row r="188" spans="2:7" ht="15.75">
      <c r="B188" s="6" t="s">
        <v>2</v>
      </c>
      <c r="C188" s="2"/>
      <c r="D188" s="5">
        <f>0</f>
        <v>0</v>
      </c>
      <c r="E188" s="3"/>
      <c r="F188" s="3"/>
      <c r="G188" s="16"/>
    </row>
    <row r="189" spans="2:7" ht="54" customHeight="1">
      <c r="B189" s="3" t="s">
        <v>72</v>
      </c>
      <c r="C189" s="2" t="s">
        <v>113</v>
      </c>
      <c r="D189" s="1">
        <v>5</v>
      </c>
      <c r="E189" s="3" t="s">
        <v>10</v>
      </c>
      <c r="F189" s="3" t="s">
        <v>400</v>
      </c>
      <c r="G189" s="16" t="s">
        <v>476</v>
      </c>
    </row>
    <row r="190" spans="2:7" ht="15.75">
      <c r="B190" s="6" t="s">
        <v>2</v>
      </c>
      <c r="C190" s="1"/>
      <c r="D190" s="8">
        <f>SUM(D189:D189)</f>
        <v>5</v>
      </c>
      <c r="E190" s="1"/>
      <c r="F190" s="23"/>
      <c r="G190" s="2"/>
    </row>
    <row r="191" spans="2:7" ht="12.75">
      <c r="B191" s="10" t="s">
        <v>190</v>
      </c>
      <c r="C191" s="22"/>
      <c r="D191" s="15">
        <f>D117+D126+D132+D134+D142+D146+D149+D156+D160+D162+D165+D167+D169+D172+D175+D178+D180+D182+D184+D186+D190+D129</f>
        <v>181</v>
      </c>
      <c r="E191" s="24"/>
      <c r="F191" s="24"/>
      <c r="G191" s="25"/>
    </row>
    <row r="192" spans="5:6" ht="12.75">
      <c r="E192" s="28"/>
      <c r="F192" s="28"/>
    </row>
    <row r="193" spans="5:6" ht="12.75">
      <c r="E193" s="28"/>
      <c r="F193" s="28"/>
    </row>
    <row r="194" spans="5:6" ht="12.75">
      <c r="E194" s="28"/>
      <c r="F194" s="28"/>
    </row>
    <row r="195" spans="5:6" ht="12.75">
      <c r="E195" s="28"/>
      <c r="F195" s="28"/>
    </row>
    <row r="196" spans="5:6" ht="12.75">
      <c r="E196" s="28"/>
      <c r="F196" s="28"/>
    </row>
    <row r="197" spans="5:6" ht="12.75">
      <c r="E197" s="28"/>
      <c r="F197" s="28"/>
    </row>
    <row r="198" spans="5:6" ht="12.75">
      <c r="E198" s="28"/>
      <c r="F198" s="28"/>
    </row>
    <row r="199" spans="5:6" ht="12.75">
      <c r="E199" s="28"/>
      <c r="F199" s="28"/>
    </row>
    <row r="200" spans="5:6" ht="12.75">
      <c r="E200" s="28"/>
      <c r="F200" s="28"/>
    </row>
    <row r="201" spans="5:6" ht="12.75">
      <c r="E201" s="28"/>
      <c r="F201" s="28"/>
    </row>
    <row r="202" spans="5:6" ht="12.75">
      <c r="E202" s="28"/>
      <c r="F202" s="28"/>
    </row>
    <row r="203" spans="5:6" ht="12.75">
      <c r="E203" s="28"/>
      <c r="F203" s="28"/>
    </row>
    <row r="204" spans="5:6" ht="12.75">
      <c r="E204" s="28"/>
      <c r="F204" s="28"/>
    </row>
    <row r="205" spans="5:6" ht="12.75">
      <c r="E205" s="28"/>
      <c r="F205" s="28"/>
    </row>
    <row r="206" spans="5:6" ht="12.75">
      <c r="E206" s="28"/>
      <c r="F206" s="28"/>
    </row>
    <row r="207" spans="5:6" ht="12.75">
      <c r="E207" s="28"/>
      <c r="F207" s="28"/>
    </row>
    <row r="208" spans="5:6" ht="12.75">
      <c r="E208" s="28"/>
      <c r="F208" s="28"/>
    </row>
    <row r="209" spans="5:6" ht="12.75">
      <c r="E209" s="28"/>
      <c r="F209" s="28"/>
    </row>
    <row r="210" spans="5:6" ht="12.75">
      <c r="E210" s="28"/>
      <c r="F210" s="28"/>
    </row>
    <row r="211" spans="5:6" ht="12.75">
      <c r="E211" s="28"/>
      <c r="F211" s="28"/>
    </row>
    <row r="212" spans="5:6" ht="12.75">
      <c r="E212" s="28"/>
      <c r="F212" s="28"/>
    </row>
    <row r="213" spans="5:6" ht="12.75">
      <c r="E213" s="28"/>
      <c r="F213" s="28"/>
    </row>
    <row r="214" spans="5:6" ht="12.75">
      <c r="E214" s="28"/>
      <c r="F214" s="28"/>
    </row>
    <row r="215" spans="5:6" ht="12.75">
      <c r="E215" s="28"/>
      <c r="F215" s="28"/>
    </row>
    <row r="216" spans="5:6" ht="12.75">
      <c r="E216" s="28"/>
      <c r="F216" s="28"/>
    </row>
    <row r="217" spans="5:6" ht="12.75">
      <c r="E217" s="28"/>
      <c r="F217" s="28"/>
    </row>
    <row r="218" spans="5:6" ht="12.75">
      <c r="E218" s="28"/>
      <c r="F218" s="28"/>
    </row>
    <row r="219" spans="5:6" ht="12.75">
      <c r="E219" s="28"/>
      <c r="F219" s="28"/>
    </row>
    <row r="220" spans="5:6" ht="12.75">
      <c r="E220" s="28"/>
      <c r="F220" s="28"/>
    </row>
    <row r="221" spans="5:6" ht="12.75">
      <c r="E221" s="28"/>
      <c r="F221" s="28"/>
    </row>
  </sheetData>
  <sheetProtection/>
  <mergeCells count="111">
    <mergeCell ref="B72:B73"/>
    <mergeCell ref="E72:E73"/>
    <mergeCell ref="F72:F73"/>
    <mergeCell ref="F81:F82"/>
    <mergeCell ref="F136:F138"/>
    <mergeCell ref="F140:F141"/>
    <mergeCell ref="B163:B164"/>
    <mergeCell ref="E127:E128"/>
    <mergeCell ref="F127:F128"/>
    <mergeCell ref="G163:G164"/>
    <mergeCell ref="B157:B159"/>
    <mergeCell ref="F150:F155"/>
    <mergeCell ref="E150:E155"/>
    <mergeCell ref="G150:G155"/>
    <mergeCell ref="G72:G73"/>
    <mergeCell ref="B176:B177"/>
    <mergeCell ref="E176:E177"/>
    <mergeCell ref="F176:F177"/>
    <mergeCell ref="G176:G177"/>
    <mergeCell ref="E118:E125"/>
    <mergeCell ref="D147:D148"/>
    <mergeCell ref="E157:E159"/>
    <mergeCell ref="F157:F159"/>
    <mergeCell ref="G157:G159"/>
    <mergeCell ref="N81:P82"/>
    <mergeCell ref="G92:G93"/>
    <mergeCell ref="G95:G98"/>
    <mergeCell ref="B143:B145"/>
    <mergeCell ref="G118:G125"/>
    <mergeCell ref="B130:B131"/>
    <mergeCell ref="E130:E131"/>
    <mergeCell ref="G130:G131"/>
    <mergeCell ref="E135:E141"/>
    <mergeCell ref="G135:G141"/>
    <mergeCell ref="G104:G106"/>
    <mergeCell ref="B104:B106"/>
    <mergeCell ref="G48:G61"/>
    <mergeCell ref="F63:F70"/>
    <mergeCell ref="E63:E70"/>
    <mergeCell ref="B81:B82"/>
    <mergeCell ref="E81:E82"/>
    <mergeCell ref="B48:B61"/>
    <mergeCell ref="E48:E61"/>
    <mergeCell ref="B63:B70"/>
    <mergeCell ref="G63:G70"/>
    <mergeCell ref="G20:G22"/>
    <mergeCell ref="F20:F22"/>
    <mergeCell ref="B20:B22"/>
    <mergeCell ref="G24:G26"/>
    <mergeCell ref="E20:E22"/>
    <mergeCell ref="E45:E46"/>
    <mergeCell ref="B45:B46"/>
    <mergeCell ref="F48:F61"/>
    <mergeCell ref="E24:E26"/>
    <mergeCell ref="G45:G46"/>
    <mergeCell ref="F45:F46"/>
    <mergeCell ref="E10:E18"/>
    <mergeCell ref="B5:B8"/>
    <mergeCell ref="E5:E8"/>
    <mergeCell ref="G10:G18"/>
    <mergeCell ref="G5:G8"/>
    <mergeCell ref="B10:B18"/>
    <mergeCell ref="E30:E41"/>
    <mergeCell ref="B30:B41"/>
    <mergeCell ref="B1:H1"/>
    <mergeCell ref="B2:G2"/>
    <mergeCell ref="B3:G3"/>
    <mergeCell ref="G30:G41"/>
    <mergeCell ref="B24:B26"/>
    <mergeCell ref="F10:F18"/>
    <mergeCell ref="F32:F39"/>
    <mergeCell ref="B150:B155"/>
    <mergeCell ref="B170:B171"/>
    <mergeCell ref="E170:E171"/>
    <mergeCell ref="F170:F171"/>
    <mergeCell ref="E163:E164"/>
    <mergeCell ref="F163:F164"/>
    <mergeCell ref="E92:E93"/>
    <mergeCell ref="F92:F93"/>
    <mergeCell ref="B127:B128"/>
    <mergeCell ref="B118:B125"/>
    <mergeCell ref="E104:E106"/>
    <mergeCell ref="F118:F125"/>
    <mergeCell ref="F104:F106"/>
    <mergeCell ref="B112:B116"/>
    <mergeCell ref="E95:E98"/>
    <mergeCell ref="B95:B98"/>
    <mergeCell ref="G170:G171"/>
    <mergeCell ref="G81:G82"/>
    <mergeCell ref="B84:B86"/>
    <mergeCell ref="E84:E86"/>
    <mergeCell ref="F84:F86"/>
    <mergeCell ref="G84:G86"/>
    <mergeCell ref="F147:F148"/>
    <mergeCell ref="E112:E116"/>
    <mergeCell ref="B92:B93"/>
    <mergeCell ref="B110:G110"/>
    <mergeCell ref="G147:G148"/>
    <mergeCell ref="G112:G116"/>
    <mergeCell ref="G143:G145"/>
    <mergeCell ref="B147:B148"/>
    <mergeCell ref="C147:C148"/>
    <mergeCell ref="E147:E148"/>
    <mergeCell ref="B135:B141"/>
    <mergeCell ref="E143:E145"/>
    <mergeCell ref="F143:F145"/>
    <mergeCell ref="G127:G128"/>
    <mergeCell ref="B173:B174"/>
    <mergeCell ref="E173:E174"/>
    <mergeCell ref="F173:F174"/>
    <mergeCell ref="G173:G174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16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875" style="14" customWidth="1"/>
    <col min="2" max="2" width="24.125" style="9" customWidth="1"/>
    <col min="3" max="3" width="33.625" style="26" customWidth="1"/>
    <col min="4" max="4" width="8.00390625" style="27" customWidth="1"/>
    <col min="5" max="5" width="21.875" style="30" customWidth="1"/>
    <col min="6" max="6" width="20.125" style="37" customWidth="1"/>
    <col min="7" max="7" width="24.625" style="29" customWidth="1"/>
    <col min="8" max="16384" width="9.125" style="14" customWidth="1"/>
  </cols>
  <sheetData>
    <row r="1" spans="2:8" ht="20.25">
      <c r="B1" s="77"/>
      <c r="C1" s="77"/>
      <c r="D1" s="77"/>
      <c r="E1" s="77"/>
      <c r="F1" s="77"/>
      <c r="G1" s="77"/>
      <c r="H1" s="77"/>
    </row>
    <row r="2" spans="2:8" ht="36" customHeight="1">
      <c r="B2" s="78" t="s">
        <v>590</v>
      </c>
      <c r="C2" s="140"/>
      <c r="D2" s="140"/>
      <c r="E2" s="140"/>
      <c r="F2" s="140"/>
      <c r="G2" s="140"/>
      <c r="H2" s="17"/>
    </row>
    <row r="3" spans="2:8" ht="25.5" customHeight="1">
      <c r="B3" s="80" t="s">
        <v>5</v>
      </c>
      <c r="C3" s="81"/>
      <c r="D3" s="81"/>
      <c r="E3" s="81"/>
      <c r="F3" s="81"/>
      <c r="G3" s="82"/>
      <c r="H3" s="17"/>
    </row>
    <row r="4" spans="2:8" ht="60" customHeight="1">
      <c r="B4" s="7" t="s">
        <v>9</v>
      </c>
      <c r="C4" s="7" t="s">
        <v>0</v>
      </c>
      <c r="D4" s="5" t="s">
        <v>1</v>
      </c>
      <c r="E4" s="5" t="s">
        <v>3</v>
      </c>
      <c r="F4" s="6" t="s">
        <v>7</v>
      </c>
      <c r="G4" s="6" t="s">
        <v>11</v>
      </c>
      <c r="H4" s="17"/>
    </row>
    <row r="5" spans="2:8" ht="47.25" customHeight="1">
      <c r="B5" s="3" t="s">
        <v>199</v>
      </c>
      <c r="C5" s="2" t="s">
        <v>272</v>
      </c>
      <c r="D5" s="1">
        <v>1</v>
      </c>
      <c r="E5" s="3" t="s">
        <v>14</v>
      </c>
      <c r="F5" s="3" t="s">
        <v>273</v>
      </c>
      <c r="G5" s="3" t="s">
        <v>200</v>
      </c>
      <c r="H5" s="17"/>
    </row>
    <row r="6" spans="2:8" s="19" customFormat="1" ht="18.75" customHeight="1">
      <c r="B6" s="5" t="s">
        <v>6</v>
      </c>
      <c r="C6" s="5"/>
      <c r="D6" s="5">
        <f>SUM(D5:D5)</f>
        <v>1</v>
      </c>
      <c r="E6" s="5"/>
      <c r="F6" s="5"/>
      <c r="G6" s="5"/>
      <c r="H6" s="18"/>
    </row>
    <row r="7" spans="2:8" ht="24" customHeight="1">
      <c r="B7" s="111" t="s">
        <v>203</v>
      </c>
      <c r="C7" s="2" t="s">
        <v>201</v>
      </c>
      <c r="D7" s="1">
        <v>1</v>
      </c>
      <c r="E7" s="111" t="s">
        <v>402</v>
      </c>
      <c r="F7" s="69">
        <v>46640</v>
      </c>
      <c r="G7" s="111" t="s">
        <v>403</v>
      </c>
      <c r="H7" s="17"/>
    </row>
    <row r="8" spans="2:8" ht="36.75" customHeight="1">
      <c r="B8" s="119"/>
      <c r="C8" s="2" t="s">
        <v>258</v>
      </c>
      <c r="D8" s="1">
        <v>1</v>
      </c>
      <c r="E8" s="119"/>
      <c r="F8" s="69">
        <v>50908</v>
      </c>
      <c r="G8" s="119"/>
      <c r="H8" s="17"/>
    </row>
    <row r="9" spans="2:8" ht="24" customHeight="1">
      <c r="B9" s="119"/>
      <c r="C9" s="2" t="s">
        <v>101</v>
      </c>
      <c r="D9" s="1">
        <v>2</v>
      </c>
      <c r="E9" s="119"/>
      <c r="F9" s="69">
        <v>43967</v>
      </c>
      <c r="G9" s="119"/>
      <c r="H9" s="17"/>
    </row>
    <row r="10" spans="2:8" ht="24" customHeight="1">
      <c r="B10" s="119"/>
      <c r="C10" s="2" t="s">
        <v>34</v>
      </c>
      <c r="D10" s="1">
        <v>1</v>
      </c>
      <c r="E10" s="119"/>
      <c r="F10" s="69">
        <v>38709</v>
      </c>
      <c r="G10" s="119"/>
      <c r="H10" s="17"/>
    </row>
    <row r="11" spans="2:8" ht="24" customHeight="1">
      <c r="B11" s="119"/>
      <c r="C11" s="2" t="s">
        <v>164</v>
      </c>
      <c r="D11" s="1">
        <v>1</v>
      </c>
      <c r="E11" s="119"/>
      <c r="F11" s="69">
        <v>31967</v>
      </c>
      <c r="G11" s="119"/>
      <c r="H11" s="17"/>
    </row>
    <row r="12" spans="2:8" ht="24" customHeight="1">
      <c r="B12" s="119"/>
      <c r="C12" s="2" t="s">
        <v>202</v>
      </c>
      <c r="D12" s="1">
        <v>1</v>
      </c>
      <c r="E12" s="119"/>
      <c r="F12" s="69">
        <v>30890</v>
      </c>
      <c r="G12" s="119"/>
      <c r="H12" s="17"/>
    </row>
    <row r="13" spans="2:8" ht="24" customHeight="1">
      <c r="B13" s="119"/>
      <c r="C13" s="2" t="s">
        <v>444</v>
      </c>
      <c r="D13" s="1">
        <v>1</v>
      </c>
      <c r="E13" s="119"/>
      <c r="F13" s="69">
        <v>36103</v>
      </c>
      <c r="G13" s="119"/>
      <c r="H13" s="17"/>
    </row>
    <row r="14" spans="2:8" ht="24" customHeight="1">
      <c r="B14" s="119"/>
      <c r="C14" s="2" t="s">
        <v>24</v>
      </c>
      <c r="D14" s="1">
        <v>2</v>
      </c>
      <c r="E14" s="119"/>
      <c r="F14" s="69">
        <v>36103</v>
      </c>
      <c r="G14" s="119"/>
      <c r="H14" s="17"/>
    </row>
    <row r="15" spans="2:8" ht="24" customHeight="1">
      <c r="B15" s="119"/>
      <c r="C15" s="2" t="s">
        <v>259</v>
      </c>
      <c r="D15" s="1">
        <v>1</v>
      </c>
      <c r="E15" s="119"/>
      <c r="F15" s="69">
        <v>53045</v>
      </c>
      <c r="G15" s="119"/>
      <c r="H15" s="17"/>
    </row>
    <row r="16" spans="2:8" ht="24" customHeight="1">
      <c r="B16" s="119"/>
      <c r="C16" s="2" t="s">
        <v>145</v>
      </c>
      <c r="D16" s="1">
        <v>1</v>
      </c>
      <c r="E16" s="119"/>
      <c r="F16" s="69">
        <v>29065</v>
      </c>
      <c r="G16" s="119"/>
      <c r="H16" s="17"/>
    </row>
    <row r="17" spans="2:8" ht="37.5" customHeight="1">
      <c r="B17" s="119"/>
      <c r="C17" s="2" t="s">
        <v>574</v>
      </c>
      <c r="D17" s="1">
        <v>2</v>
      </c>
      <c r="E17" s="119"/>
      <c r="F17" s="69">
        <v>31967</v>
      </c>
      <c r="G17" s="119"/>
      <c r="H17" s="17"/>
    </row>
    <row r="18" spans="2:8" ht="36" customHeight="1">
      <c r="B18" s="119"/>
      <c r="C18" s="2" t="s">
        <v>574</v>
      </c>
      <c r="D18" s="1">
        <v>1</v>
      </c>
      <c r="E18" s="119"/>
      <c r="F18" s="69">
        <v>31967</v>
      </c>
      <c r="G18" s="119"/>
      <c r="H18" s="17"/>
    </row>
    <row r="19" spans="2:8" ht="31.5" customHeight="1">
      <c r="B19" s="119"/>
      <c r="C19" s="2" t="s">
        <v>252</v>
      </c>
      <c r="D19" s="1">
        <v>2</v>
      </c>
      <c r="E19" s="119"/>
      <c r="F19" s="69">
        <v>31967</v>
      </c>
      <c r="G19" s="119"/>
      <c r="H19" s="17"/>
    </row>
    <row r="20" spans="2:8" ht="72.75" customHeight="1">
      <c r="B20" s="119"/>
      <c r="C20" s="2" t="s">
        <v>575</v>
      </c>
      <c r="D20" s="1">
        <v>2</v>
      </c>
      <c r="E20" s="119"/>
      <c r="F20" s="69">
        <v>65624</v>
      </c>
      <c r="G20" s="119"/>
      <c r="H20" s="17"/>
    </row>
    <row r="21" spans="2:8" ht="21.75" customHeight="1">
      <c r="B21" s="119"/>
      <c r="C21" s="2" t="s">
        <v>83</v>
      </c>
      <c r="D21" s="1">
        <v>8</v>
      </c>
      <c r="E21" s="112"/>
      <c r="F21" s="69">
        <v>43967</v>
      </c>
      <c r="G21" s="119"/>
      <c r="H21" s="17"/>
    </row>
    <row r="22" spans="2:8" s="19" customFormat="1" ht="21.75" customHeight="1">
      <c r="B22" s="5" t="s">
        <v>6</v>
      </c>
      <c r="C22" s="5"/>
      <c r="D22" s="5">
        <f>SUM(D7:D21)</f>
        <v>27</v>
      </c>
      <c r="E22" s="5"/>
      <c r="F22" s="5"/>
      <c r="G22" s="5"/>
      <c r="H22" s="18"/>
    </row>
    <row r="23" spans="2:8" ht="24.75" customHeight="1">
      <c r="B23" s="111" t="s">
        <v>84</v>
      </c>
      <c r="C23" s="2" t="s">
        <v>85</v>
      </c>
      <c r="D23" s="1">
        <v>2</v>
      </c>
      <c r="E23" s="111" t="s">
        <v>30</v>
      </c>
      <c r="F23" s="111" t="s">
        <v>382</v>
      </c>
      <c r="G23" s="111" t="s">
        <v>423</v>
      </c>
      <c r="H23" s="17"/>
    </row>
    <row r="24" spans="2:8" ht="24.75" customHeight="1">
      <c r="B24" s="119"/>
      <c r="C24" s="2" t="s">
        <v>259</v>
      </c>
      <c r="D24" s="1">
        <v>2</v>
      </c>
      <c r="E24" s="119"/>
      <c r="F24" s="119"/>
      <c r="G24" s="119"/>
      <c r="H24" s="17"/>
    </row>
    <row r="25" spans="2:8" s="19" customFormat="1" ht="24.75" customHeight="1">
      <c r="B25" s="119"/>
      <c r="C25" s="2" t="s">
        <v>111</v>
      </c>
      <c r="D25" s="1">
        <v>1</v>
      </c>
      <c r="E25" s="119"/>
      <c r="F25" s="119"/>
      <c r="G25" s="119"/>
      <c r="H25" s="18"/>
    </row>
    <row r="26" spans="2:7" ht="24.75" customHeight="1">
      <c r="B26" s="119"/>
      <c r="C26" s="2" t="s">
        <v>152</v>
      </c>
      <c r="D26" s="1">
        <v>1</v>
      </c>
      <c r="E26" s="119"/>
      <c r="F26" s="119"/>
      <c r="G26" s="119"/>
    </row>
    <row r="27" spans="2:7" ht="24.75" customHeight="1">
      <c r="B27" s="119"/>
      <c r="C27" s="2" t="s">
        <v>412</v>
      </c>
      <c r="D27" s="1">
        <v>1</v>
      </c>
      <c r="E27" s="119"/>
      <c r="F27" s="119"/>
      <c r="G27" s="119"/>
    </row>
    <row r="28" spans="2:7" ht="36.75" customHeight="1">
      <c r="B28" s="119"/>
      <c r="C28" s="2" t="s">
        <v>272</v>
      </c>
      <c r="D28" s="1">
        <v>1</v>
      </c>
      <c r="E28" s="119"/>
      <c r="F28" s="119"/>
      <c r="G28" s="119"/>
    </row>
    <row r="29" spans="2:7" ht="24.75" customHeight="1">
      <c r="B29" s="119"/>
      <c r="C29" s="2" t="s">
        <v>99</v>
      </c>
      <c r="D29" s="1">
        <v>3</v>
      </c>
      <c r="E29" s="119"/>
      <c r="F29" s="119"/>
      <c r="G29" s="119"/>
    </row>
    <row r="30" spans="2:7" s="19" customFormat="1" ht="24.75" customHeight="1">
      <c r="B30" s="119"/>
      <c r="C30" s="2" t="s">
        <v>101</v>
      </c>
      <c r="D30" s="1">
        <v>2</v>
      </c>
      <c r="E30" s="119"/>
      <c r="F30" s="119"/>
      <c r="G30" s="119"/>
    </row>
    <row r="31" spans="2:7" s="19" customFormat="1" ht="19.5" customHeight="1">
      <c r="B31" s="5" t="s">
        <v>6</v>
      </c>
      <c r="C31" s="6"/>
      <c r="D31" s="5">
        <v>13</v>
      </c>
      <c r="E31" s="5"/>
      <c r="F31" s="5"/>
      <c r="G31" s="5"/>
    </row>
    <row r="32" spans="2:7" ht="26.25" customHeight="1">
      <c r="B32" s="111" t="s">
        <v>86</v>
      </c>
      <c r="C32" s="2" t="s">
        <v>87</v>
      </c>
      <c r="D32" s="1">
        <v>2</v>
      </c>
      <c r="E32" s="115" t="s">
        <v>30</v>
      </c>
      <c r="F32" s="83">
        <v>55000</v>
      </c>
      <c r="G32" s="111" t="s">
        <v>204</v>
      </c>
    </row>
    <row r="33" spans="2:7" ht="26.25" customHeight="1">
      <c r="B33" s="119"/>
      <c r="C33" s="2" t="s">
        <v>215</v>
      </c>
      <c r="D33" s="1">
        <v>1</v>
      </c>
      <c r="E33" s="136"/>
      <c r="F33" s="84"/>
      <c r="G33" s="119"/>
    </row>
    <row r="34" spans="2:7" ht="26.25" customHeight="1">
      <c r="B34" s="119"/>
      <c r="C34" s="2" t="s">
        <v>20</v>
      </c>
      <c r="D34" s="1">
        <v>3</v>
      </c>
      <c r="E34" s="136"/>
      <c r="F34" s="61"/>
      <c r="G34" s="119"/>
    </row>
    <row r="35" spans="2:7" ht="26.25" customHeight="1">
      <c r="B35" s="119"/>
      <c r="C35" s="2" t="s">
        <v>338</v>
      </c>
      <c r="D35" s="1">
        <v>1</v>
      </c>
      <c r="E35" s="116"/>
      <c r="F35" s="94">
        <v>35000</v>
      </c>
      <c r="G35" s="119"/>
    </row>
    <row r="36" spans="2:7" s="19" customFormat="1" ht="21" customHeight="1">
      <c r="B36" s="5" t="s">
        <v>6</v>
      </c>
      <c r="C36" s="5"/>
      <c r="D36" s="5">
        <f>D35+D34+D33+D32</f>
        <v>7</v>
      </c>
      <c r="E36" s="5"/>
      <c r="F36" s="5"/>
      <c r="G36" s="5"/>
    </row>
    <row r="37" spans="2:7" ht="30" customHeight="1">
      <c r="B37" s="111" t="s">
        <v>88</v>
      </c>
      <c r="C37" s="2" t="s">
        <v>101</v>
      </c>
      <c r="D37" s="1">
        <v>6</v>
      </c>
      <c r="E37" s="111" t="s">
        <v>14</v>
      </c>
      <c r="F37" s="137" t="s">
        <v>273</v>
      </c>
      <c r="G37" s="111" t="s">
        <v>270</v>
      </c>
    </row>
    <row r="38" spans="2:7" ht="24.75" customHeight="1">
      <c r="B38" s="119"/>
      <c r="C38" s="2" t="s">
        <v>139</v>
      </c>
      <c r="D38" s="1">
        <v>5</v>
      </c>
      <c r="E38" s="119"/>
      <c r="F38" s="138"/>
      <c r="G38" s="119"/>
    </row>
    <row r="39" spans="2:7" ht="24.75" customHeight="1">
      <c r="B39" s="119"/>
      <c r="C39" s="2" t="s">
        <v>373</v>
      </c>
      <c r="D39" s="1">
        <v>1</v>
      </c>
      <c r="E39" s="119"/>
      <c r="F39" s="138"/>
      <c r="G39" s="119"/>
    </row>
    <row r="40" spans="2:7" ht="33.75" customHeight="1">
      <c r="B40" s="119"/>
      <c r="C40" s="2" t="s">
        <v>284</v>
      </c>
      <c r="D40" s="1">
        <v>2</v>
      </c>
      <c r="E40" s="119"/>
      <c r="F40" s="138"/>
      <c r="G40" s="119"/>
    </row>
    <row r="41" spans="2:7" ht="27.75" customHeight="1">
      <c r="B41" s="119"/>
      <c r="C41" s="2" t="s">
        <v>483</v>
      </c>
      <c r="D41" s="1">
        <v>1</v>
      </c>
      <c r="E41" s="119"/>
      <c r="F41" s="138"/>
      <c r="G41" s="119"/>
    </row>
    <row r="42" spans="2:7" s="19" customFormat="1" ht="15.75">
      <c r="B42" s="5" t="s">
        <v>6</v>
      </c>
      <c r="C42" s="5"/>
      <c r="D42" s="5">
        <f>SUM(D37:D41)</f>
        <v>15</v>
      </c>
      <c r="E42" s="5"/>
      <c r="F42" s="5"/>
      <c r="G42" s="5"/>
    </row>
    <row r="43" spans="2:7" ht="21" customHeight="1">
      <c r="B43" s="111" t="s">
        <v>448</v>
      </c>
      <c r="C43" s="2" t="s">
        <v>139</v>
      </c>
      <c r="D43" s="1">
        <v>3</v>
      </c>
      <c r="E43" s="111" t="s">
        <v>89</v>
      </c>
      <c r="F43" s="111" t="s">
        <v>254</v>
      </c>
      <c r="G43" s="111" t="s">
        <v>447</v>
      </c>
    </row>
    <row r="44" spans="2:7" ht="21" customHeight="1">
      <c r="B44" s="119"/>
      <c r="C44" s="2" t="s">
        <v>444</v>
      </c>
      <c r="D44" s="1">
        <v>1</v>
      </c>
      <c r="E44" s="119"/>
      <c r="F44" s="119"/>
      <c r="G44" s="119"/>
    </row>
    <row r="45" spans="2:7" ht="21" customHeight="1">
      <c r="B45" s="119"/>
      <c r="C45" s="2" t="s">
        <v>24</v>
      </c>
      <c r="D45" s="1">
        <v>4</v>
      </c>
      <c r="E45" s="119"/>
      <c r="F45" s="119"/>
      <c r="G45" s="119"/>
    </row>
    <row r="46" spans="2:7" ht="21" customHeight="1">
      <c r="B46" s="119"/>
      <c r="C46" s="2" t="s">
        <v>445</v>
      </c>
      <c r="D46" s="1">
        <v>5</v>
      </c>
      <c r="E46" s="119"/>
      <c r="F46" s="119"/>
      <c r="G46" s="119"/>
    </row>
    <row r="47" spans="2:7" ht="21" customHeight="1">
      <c r="B47" s="119"/>
      <c r="C47" s="2" t="s">
        <v>101</v>
      </c>
      <c r="D47" s="1">
        <v>10</v>
      </c>
      <c r="E47" s="119"/>
      <c r="F47" s="119"/>
      <c r="G47" s="119"/>
    </row>
    <row r="48" spans="2:7" ht="21" customHeight="1">
      <c r="B48" s="119"/>
      <c r="C48" s="2" t="s">
        <v>206</v>
      </c>
      <c r="D48" s="1">
        <v>2</v>
      </c>
      <c r="E48" s="119"/>
      <c r="F48" s="119"/>
      <c r="G48" s="119"/>
    </row>
    <row r="49" spans="2:7" ht="21" customHeight="1">
      <c r="B49" s="119"/>
      <c r="C49" s="2" t="s">
        <v>131</v>
      </c>
      <c r="D49" s="1">
        <v>1</v>
      </c>
      <c r="E49" s="119"/>
      <c r="F49" s="119"/>
      <c r="G49" s="119"/>
    </row>
    <row r="50" spans="2:7" ht="21" customHeight="1">
      <c r="B50" s="119"/>
      <c r="C50" s="2" t="s">
        <v>99</v>
      </c>
      <c r="D50" s="1">
        <v>9</v>
      </c>
      <c r="E50" s="119"/>
      <c r="F50" s="119"/>
      <c r="G50" s="119"/>
    </row>
    <row r="51" spans="2:7" ht="21" customHeight="1">
      <c r="B51" s="119"/>
      <c r="C51" s="1" t="s">
        <v>373</v>
      </c>
      <c r="D51" s="1">
        <v>1</v>
      </c>
      <c r="E51" s="119"/>
      <c r="F51" s="119"/>
      <c r="G51" s="119"/>
    </row>
    <row r="52" spans="2:7" s="19" customFormat="1" ht="21" customHeight="1">
      <c r="B52" s="119"/>
      <c r="C52" s="1" t="s">
        <v>446</v>
      </c>
      <c r="D52" s="1">
        <v>2</v>
      </c>
      <c r="E52" s="119"/>
      <c r="F52" s="119"/>
      <c r="G52" s="119"/>
    </row>
    <row r="53" spans="2:7" ht="21" customHeight="1">
      <c r="B53" s="112"/>
      <c r="C53" s="1" t="s">
        <v>221</v>
      </c>
      <c r="D53" s="1">
        <v>1</v>
      </c>
      <c r="E53" s="119"/>
      <c r="F53" s="119"/>
      <c r="G53" s="119"/>
    </row>
    <row r="54" spans="2:7" s="19" customFormat="1" ht="21" customHeight="1">
      <c r="B54" s="5" t="s">
        <v>6</v>
      </c>
      <c r="C54" s="5"/>
      <c r="D54" s="5">
        <f>D53+D52+D51+D50+D49+D48+D47+D46+D45+D44+D43</f>
        <v>39</v>
      </c>
      <c r="E54" s="5"/>
      <c r="F54" s="5"/>
      <c r="G54" s="5"/>
    </row>
    <row r="55" spans="2:13" ht="21.75" customHeight="1">
      <c r="B55" s="111" t="s">
        <v>92</v>
      </c>
      <c r="C55" s="1" t="s">
        <v>93</v>
      </c>
      <c r="D55" s="1">
        <v>2</v>
      </c>
      <c r="E55" s="111" t="s">
        <v>420</v>
      </c>
      <c r="F55" s="113" t="s">
        <v>419</v>
      </c>
      <c r="G55" s="111" t="s">
        <v>94</v>
      </c>
      <c r="M55" s="31"/>
    </row>
    <row r="56" spans="2:7" ht="21.75" customHeight="1">
      <c r="B56" s="119"/>
      <c r="C56" s="1" t="s">
        <v>95</v>
      </c>
      <c r="D56" s="1">
        <v>5</v>
      </c>
      <c r="E56" s="119"/>
      <c r="F56" s="120"/>
      <c r="G56" s="119"/>
    </row>
    <row r="57" spans="2:7" ht="21.75" customHeight="1">
      <c r="B57" s="119"/>
      <c r="C57" s="1" t="s">
        <v>96</v>
      </c>
      <c r="D57" s="1">
        <v>5</v>
      </c>
      <c r="E57" s="119"/>
      <c r="F57" s="120"/>
      <c r="G57" s="119"/>
    </row>
    <row r="58" spans="2:7" ht="21.75" customHeight="1">
      <c r="B58" s="119"/>
      <c r="C58" s="1" t="s">
        <v>228</v>
      </c>
      <c r="D58" s="1">
        <v>1</v>
      </c>
      <c r="E58" s="119"/>
      <c r="F58" s="120"/>
      <c r="G58" s="119"/>
    </row>
    <row r="59" spans="2:7" s="19" customFormat="1" ht="21.75" customHeight="1">
      <c r="B59" s="119"/>
      <c r="C59" s="1" t="s">
        <v>97</v>
      </c>
      <c r="D59" s="1">
        <v>2</v>
      </c>
      <c r="E59" s="119"/>
      <c r="F59" s="120"/>
      <c r="G59" s="119"/>
    </row>
    <row r="60" spans="2:7" s="19" customFormat="1" ht="21.75" customHeight="1">
      <c r="B60" s="119"/>
      <c r="C60" s="1" t="s">
        <v>34</v>
      </c>
      <c r="D60" s="1">
        <v>2</v>
      </c>
      <c r="E60" s="119"/>
      <c r="F60" s="120"/>
      <c r="G60" s="119"/>
    </row>
    <row r="61" spans="2:7" ht="21.75" customHeight="1">
      <c r="B61" s="119"/>
      <c r="C61" s="1" t="s">
        <v>416</v>
      </c>
      <c r="D61" s="1">
        <v>1</v>
      </c>
      <c r="E61" s="119"/>
      <c r="F61" s="120"/>
      <c r="G61" s="119"/>
    </row>
    <row r="62" spans="2:7" ht="21.75" customHeight="1">
      <c r="B62" s="119"/>
      <c r="C62" s="1" t="s">
        <v>63</v>
      </c>
      <c r="D62" s="1">
        <v>1</v>
      </c>
      <c r="E62" s="119"/>
      <c r="F62" s="120"/>
      <c r="G62" s="119"/>
    </row>
    <row r="63" spans="2:7" ht="21.75" customHeight="1">
      <c r="B63" s="119"/>
      <c r="C63" s="1" t="s">
        <v>205</v>
      </c>
      <c r="D63" s="1">
        <v>1</v>
      </c>
      <c r="E63" s="119"/>
      <c r="F63" s="120"/>
      <c r="G63" s="119"/>
    </row>
    <row r="64" spans="2:7" ht="21.75" customHeight="1">
      <c r="B64" s="119"/>
      <c r="C64" s="1" t="s">
        <v>418</v>
      </c>
      <c r="D64" s="1">
        <v>1</v>
      </c>
      <c r="E64" s="119"/>
      <c r="F64" s="120"/>
      <c r="G64" s="119"/>
    </row>
    <row r="65" spans="2:7" ht="21.75" customHeight="1">
      <c r="B65" s="119"/>
      <c r="C65" s="1" t="s">
        <v>91</v>
      </c>
      <c r="D65" s="1">
        <v>2</v>
      </c>
      <c r="E65" s="119"/>
      <c r="F65" s="120"/>
      <c r="G65" s="119"/>
    </row>
    <row r="66" spans="2:7" ht="21.75" customHeight="1">
      <c r="B66" s="119"/>
      <c r="C66" s="1" t="s">
        <v>153</v>
      </c>
      <c r="D66" s="1">
        <v>1</v>
      </c>
      <c r="E66" s="119"/>
      <c r="F66" s="120"/>
      <c r="G66" s="119"/>
    </row>
    <row r="67" spans="2:7" ht="33.75" customHeight="1">
      <c r="B67" s="119"/>
      <c r="C67" s="2" t="s">
        <v>417</v>
      </c>
      <c r="D67" s="1">
        <v>1</v>
      </c>
      <c r="E67" s="119"/>
      <c r="F67" s="120"/>
      <c r="G67" s="119"/>
    </row>
    <row r="68" spans="2:7" ht="21.75" customHeight="1">
      <c r="B68" s="119"/>
      <c r="C68" s="95" t="s">
        <v>539</v>
      </c>
      <c r="D68" s="1">
        <v>1</v>
      </c>
      <c r="E68" s="119"/>
      <c r="F68" s="114"/>
      <c r="G68" s="119"/>
    </row>
    <row r="69" spans="2:7" s="19" customFormat="1" ht="15.75">
      <c r="B69" s="5" t="s">
        <v>6</v>
      </c>
      <c r="C69" s="5"/>
      <c r="D69" s="5">
        <f>SUM(D55:D68)</f>
        <v>26</v>
      </c>
      <c r="E69" s="5"/>
      <c r="F69" s="5"/>
      <c r="G69" s="5"/>
    </row>
    <row r="70" spans="2:7" ht="21" customHeight="1">
      <c r="B70" s="111" t="s">
        <v>98</v>
      </c>
      <c r="C70" s="1" t="s">
        <v>99</v>
      </c>
      <c r="D70" s="1">
        <v>4</v>
      </c>
      <c r="E70" s="111" t="s">
        <v>505</v>
      </c>
      <c r="F70" s="111" t="s">
        <v>506</v>
      </c>
      <c r="G70" s="111" t="s">
        <v>455</v>
      </c>
    </row>
    <row r="71" spans="2:7" ht="21" customHeight="1">
      <c r="B71" s="119"/>
      <c r="C71" s="1" t="s">
        <v>101</v>
      </c>
      <c r="D71" s="1">
        <v>4</v>
      </c>
      <c r="E71" s="139"/>
      <c r="F71" s="119"/>
      <c r="G71" s="119"/>
    </row>
    <row r="72" spans="2:7" ht="21" customHeight="1">
      <c r="B72" s="119"/>
      <c r="C72" s="1" t="s">
        <v>102</v>
      </c>
      <c r="D72" s="1">
        <v>2</v>
      </c>
      <c r="E72" s="139"/>
      <c r="F72" s="119"/>
      <c r="G72" s="119"/>
    </row>
    <row r="73" spans="2:7" ht="21" customHeight="1">
      <c r="B73" s="119"/>
      <c r="C73" s="1" t="s">
        <v>77</v>
      </c>
      <c r="D73" s="1">
        <v>3</v>
      </c>
      <c r="E73" s="139"/>
      <c r="F73" s="119"/>
      <c r="G73" s="119"/>
    </row>
    <row r="74" spans="2:7" s="19" customFormat="1" ht="31.5" customHeight="1">
      <c r="B74" s="119"/>
      <c r="C74" s="2" t="s">
        <v>504</v>
      </c>
      <c r="D74" s="1">
        <v>2</v>
      </c>
      <c r="E74" s="139"/>
      <c r="F74" s="119"/>
      <c r="G74" s="119"/>
    </row>
    <row r="75" spans="2:7" ht="21" customHeight="1">
      <c r="B75" s="119"/>
      <c r="C75" s="1" t="s">
        <v>206</v>
      </c>
      <c r="D75" s="1">
        <v>2</v>
      </c>
      <c r="E75" s="139"/>
      <c r="F75" s="119"/>
      <c r="G75" s="119"/>
    </row>
    <row r="76" spans="2:7" ht="21" customHeight="1">
      <c r="B76" s="119"/>
      <c r="C76" s="1" t="s">
        <v>266</v>
      </c>
      <c r="D76" s="1">
        <v>1</v>
      </c>
      <c r="E76" s="139"/>
      <c r="F76" s="119"/>
      <c r="G76" s="119"/>
    </row>
    <row r="77" spans="2:7" s="19" customFormat="1" ht="18" customHeight="1">
      <c r="B77" s="5" t="s">
        <v>6</v>
      </c>
      <c r="C77" s="5"/>
      <c r="D77" s="5">
        <f>SUM(D70:D76)</f>
        <v>18</v>
      </c>
      <c r="E77" s="5"/>
      <c r="F77" s="5"/>
      <c r="G77" s="5"/>
    </row>
    <row r="78" spans="2:7" ht="24" customHeight="1">
      <c r="B78" s="111" t="s">
        <v>197</v>
      </c>
      <c r="C78" s="2" t="s">
        <v>332</v>
      </c>
      <c r="D78" s="1">
        <v>2</v>
      </c>
      <c r="E78" s="111" t="s">
        <v>104</v>
      </c>
      <c r="F78" s="111" t="s">
        <v>578</v>
      </c>
      <c r="G78" s="111" t="s">
        <v>579</v>
      </c>
    </row>
    <row r="79" spans="2:7" ht="24" customHeight="1">
      <c r="B79" s="112"/>
      <c r="C79" s="2" t="s">
        <v>520</v>
      </c>
      <c r="D79" s="1">
        <v>2</v>
      </c>
      <c r="E79" s="112"/>
      <c r="F79" s="112"/>
      <c r="G79" s="112"/>
    </row>
    <row r="80" spans="2:7" s="19" customFormat="1" ht="15.75">
      <c r="B80" s="5" t="s">
        <v>6</v>
      </c>
      <c r="C80" s="5"/>
      <c r="D80" s="5">
        <v>4</v>
      </c>
      <c r="E80" s="5"/>
      <c r="F80" s="5"/>
      <c r="G80" s="11"/>
    </row>
    <row r="81" spans="2:7" ht="36.75" customHeight="1">
      <c r="B81" s="111" t="s">
        <v>103</v>
      </c>
      <c r="C81" s="2" t="s">
        <v>532</v>
      </c>
      <c r="D81" s="1">
        <v>5</v>
      </c>
      <c r="E81" s="111" t="s">
        <v>104</v>
      </c>
      <c r="F81" s="113">
        <v>58000</v>
      </c>
      <c r="G81" s="111" t="s">
        <v>533</v>
      </c>
    </row>
    <row r="82" spans="2:7" ht="22.5" customHeight="1">
      <c r="B82" s="119"/>
      <c r="C82" s="2" t="s">
        <v>534</v>
      </c>
      <c r="D82" s="1">
        <v>1</v>
      </c>
      <c r="E82" s="119"/>
      <c r="F82" s="120"/>
      <c r="G82" s="119"/>
    </row>
    <row r="83" spans="2:7" ht="22.5" customHeight="1">
      <c r="B83" s="112"/>
      <c r="C83" s="2" t="s">
        <v>527</v>
      </c>
      <c r="D83" s="1">
        <v>1</v>
      </c>
      <c r="E83" s="112"/>
      <c r="F83" s="114"/>
      <c r="G83" s="112"/>
    </row>
    <row r="84" spans="2:7" s="19" customFormat="1" ht="15.75">
      <c r="B84" s="5" t="s">
        <v>6</v>
      </c>
      <c r="C84" s="5"/>
      <c r="D84" s="5">
        <v>7</v>
      </c>
      <c r="E84" s="5"/>
      <c r="F84" s="5"/>
      <c r="G84" s="5"/>
    </row>
    <row r="85" spans="2:7" s="19" customFormat="1" ht="63" customHeight="1">
      <c r="B85" s="3" t="s">
        <v>106</v>
      </c>
      <c r="C85" s="2" t="s">
        <v>107</v>
      </c>
      <c r="D85" s="1">
        <v>2</v>
      </c>
      <c r="E85" s="3" t="s">
        <v>30</v>
      </c>
      <c r="F85" s="3" t="s">
        <v>512</v>
      </c>
      <c r="G85" s="60" t="s">
        <v>265</v>
      </c>
    </row>
    <row r="86" spans="2:7" s="19" customFormat="1" ht="17.25" customHeight="1">
      <c r="B86" s="5" t="s">
        <v>6</v>
      </c>
      <c r="C86" s="5"/>
      <c r="D86" s="5">
        <v>2</v>
      </c>
      <c r="E86" s="5"/>
      <c r="F86" s="5"/>
      <c r="G86" s="5"/>
    </row>
    <row r="87" spans="2:7" ht="38.25" customHeight="1">
      <c r="B87" s="111" t="s">
        <v>109</v>
      </c>
      <c r="C87" s="2" t="s">
        <v>531</v>
      </c>
      <c r="D87" s="1">
        <v>3</v>
      </c>
      <c r="E87" s="111" t="s">
        <v>14</v>
      </c>
      <c r="F87" s="111" t="s">
        <v>530</v>
      </c>
      <c r="G87" s="111" t="s">
        <v>110</v>
      </c>
    </row>
    <row r="88" spans="2:7" ht="38.25" customHeight="1">
      <c r="B88" s="119"/>
      <c r="C88" s="2" t="s">
        <v>75</v>
      </c>
      <c r="D88" s="1">
        <v>4</v>
      </c>
      <c r="E88" s="119"/>
      <c r="F88" s="119"/>
      <c r="G88" s="119"/>
    </row>
    <row r="89" spans="2:7" ht="38.25" customHeight="1">
      <c r="B89" s="119"/>
      <c r="C89" s="2" t="s">
        <v>51</v>
      </c>
      <c r="D89" s="1">
        <v>1</v>
      </c>
      <c r="E89" s="119"/>
      <c r="F89" s="119"/>
      <c r="G89" s="119"/>
    </row>
    <row r="90" spans="2:7" ht="38.25" customHeight="1">
      <c r="B90" s="119"/>
      <c r="C90" s="2" t="s">
        <v>112</v>
      </c>
      <c r="D90" s="1">
        <v>36</v>
      </c>
      <c r="E90" s="119"/>
      <c r="F90" s="119"/>
      <c r="G90" s="119"/>
    </row>
    <row r="91" spans="2:7" s="19" customFormat="1" ht="15.75">
      <c r="B91" s="5" t="s">
        <v>6</v>
      </c>
      <c r="C91" s="5"/>
      <c r="D91" s="5">
        <f>D90+D88+D87+D89</f>
        <v>44</v>
      </c>
      <c r="E91" s="5"/>
      <c r="F91" s="5"/>
      <c r="G91" s="5"/>
    </row>
    <row r="92" spans="2:7" ht="16.5">
      <c r="B92" s="5" t="s">
        <v>190</v>
      </c>
      <c r="C92" s="1"/>
      <c r="D92" s="45">
        <f>D91+D86+D84+D80+D77+D69+D54+D42+D36+D31+D22+D6</f>
        <v>203</v>
      </c>
      <c r="E92" s="1"/>
      <c r="F92" s="1"/>
      <c r="G92" s="1"/>
    </row>
    <row r="93" spans="2:7" ht="18">
      <c r="B93" s="12"/>
      <c r="C93" s="32"/>
      <c r="D93" s="33"/>
      <c r="E93" s="34"/>
      <c r="F93" s="33"/>
      <c r="G93" s="35"/>
    </row>
    <row r="94" spans="2:7" s="19" customFormat="1" ht="15.75">
      <c r="B94" s="135" t="s">
        <v>4</v>
      </c>
      <c r="C94" s="135"/>
      <c r="D94" s="135"/>
      <c r="E94" s="135"/>
      <c r="F94" s="135"/>
      <c r="G94" s="135"/>
    </row>
    <row r="95" spans="2:7" ht="52.5" customHeight="1">
      <c r="B95" s="7" t="s">
        <v>9</v>
      </c>
      <c r="C95" s="7" t="s">
        <v>0</v>
      </c>
      <c r="D95" s="5" t="s">
        <v>1</v>
      </c>
      <c r="E95" s="5" t="s">
        <v>3</v>
      </c>
      <c r="F95" s="6" t="s">
        <v>7</v>
      </c>
      <c r="G95" s="6" t="s">
        <v>11</v>
      </c>
    </row>
    <row r="96" spans="2:7" ht="47.25">
      <c r="B96" s="3" t="s">
        <v>199</v>
      </c>
      <c r="C96" s="2" t="s">
        <v>207</v>
      </c>
      <c r="D96" s="1">
        <v>2</v>
      </c>
      <c r="E96" s="3" t="s">
        <v>14</v>
      </c>
      <c r="F96" s="3" t="s">
        <v>274</v>
      </c>
      <c r="G96" s="3" t="s">
        <v>200</v>
      </c>
    </row>
    <row r="97" spans="2:7" s="19" customFormat="1" ht="15.75">
      <c r="B97" s="6" t="s">
        <v>2</v>
      </c>
      <c r="C97" s="5"/>
      <c r="D97" s="8">
        <f>SUM(D96:D96)</f>
        <v>2</v>
      </c>
      <c r="E97" s="5"/>
      <c r="F97" s="8"/>
      <c r="G97" s="6"/>
    </row>
    <row r="98" spans="2:7" s="19" customFormat="1" ht="24.75" customHeight="1">
      <c r="B98" s="111" t="s">
        <v>81</v>
      </c>
      <c r="C98" s="2" t="s">
        <v>40</v>
      </c>
      <c r="D98" s="1">
        <v>8</v>
      </c>
      <c r="E98" s="111" t="s">
        <v>82</v>
      </c>
      <c r="F98" s="69">
        <v>28425</v>
      </c>
      <c r="G98" s="117" t="s">
        <v>212</v>
      </c>
    </row>
    <row r="99" spans="2:7" ht="24.75" customHeight="1">
      <c r="B99" s="119"/>
      <c r="C99" s="2" t="s">
        <v>577</v>
      </c>
      <c r="D99" s="1">
        <v>1</v>
      </c>
      <c r="E99" s="119"/>
      <c r="F99" s="69">
        <v>21046.5</v>
      </c>
      <c r="G99" s="118"/>
    </row>
    <row r="100" spans="2:7" ht="35.25" customHeight="1">
      <c r="B100" s="119"/>
      <c r="C100" s="2" t="s">
        <v>404</v>
      </c>
      <c r="D100" s="1">
        <v>5</v>
      </c>
      <c r="E100" s="119"/>
      <c r="F100" s="69">
        <v>27087</v>
      </c>
      <c r="G100" s="118"/>
    </row>
    <row r="101" spans="2:7" ht="35.25" customHeight="1">
      <c r="B101" s="119"/>
      <c r="C101" s="2" t="s">
        <v>156</v>
      </c>
      <c r="D101" s="1">
        <v>3</v>
      </c>
      <c r="E101" s="119"/>
      <c r="F101" s="69">
        <v>23762</v>
      </c>
      <c r="G101" s="118"/>
    </row>
    <row r="102" spans="2:7" ht="24.75" customHeight="1">
      <c r="B102" s="119"/>
      <c r="C102" s="2" t="s">
        <v>208</v>
      </c>
      <c r="D102" s="1">
        <v>3</v>
      </c>
      <c r="E102" s="119"/>
      <c r="F102" s="69">
        <v>22771</v>
      </c>
      <c r="G102" s="118"/>
    </row>
    <row r="103" spans="2:7" ht="24.75" customHeight="1">
      <c r="B103" s="119"/>
      <c r="C103" s="20" t="s">
        <v>209</v>
      </c>
      <c r="D103" s="1">
        <v>1</v>
      </c>
      <c r="E103" s="119"/>
      <c r="F103" s="69">
        <v>28167</v>
      </c>
      <c r="G103" s="118"/>
    </row>
    <row r="104" spans="2:7" ht="38.25" customHeight="1">
      <c r="B104" s="119"/>
      <c r="C104" s="2" t="s">
        <v>210</v>
      </c>
      <c r="D104" s="1">
        <v>3</v>
      </c>
      <c r="E104" s="119"/>
      <c r="F104" s="69">
        <v>27087</v>
      </c>
      <c r="G104" s="118"/>
    </row>
    <row r="105" spans="2:7" ht="38.25" customHeight="1">
      <c r="B105" s="119"/>
      <c r="C105" s="2" t="s">
        <v>576</v>
      </c>
      <c r="D105" s="23">
        <v>3</v>
      </c>
      <c r="E105" s="119"/>
      <c r="F105" s="69">
        <v>25730</v>
      </c>
      <c r="G105" s="118"/>
    </row>
    <row r="106" spans="2:7" ht="38.25" customHeight="1">
      <c r="B106" s="119"/>
      <c r="C106" s="2" t="s">
        <v>385</v>
      </c>
      <c r="D106" s="23">
        <v>1</v>
      </c>
      <c r="E106" s="119"/>
      <c r="F106" s="69">
        <v>24305.85</v>
      </c>
      <c r="G106" s="118"/>
    </row>
    <row r="107" spans="2:7" ht="38.25" customHeight="1">
      <c r="B107" s="119"/>
      <c r="C107" s="2" t="s">
        <v>69</v>
      </c>
      <c r="D107" s="23">
        <v>1</v>
      </c>
      <c r="E107" s="119"/>
      <c r="F107" s="69">
        <v>34204.05</v>
      </c>
      <c r="G107" s="118"/>
    </row>
    <row r="108" spans="2:7" ht="24.75" customHeight="1">
      <c r="B108" s="119"/>
      <c r="C108" s="2" t="s">
        <v>260</v>
      </c>
      <c r="D108" s="23">
        <v>2</v>
      </c>
      <c r="E108" s="119"/>
      <c r="F108" s="69">
        <v>38543</v>
      </c>
      <c r="G108" s="118"/>
    </row>
    <row r="109" spans="2:7" ht="24.75" customHeight="1">
      <c r="B109" s="112"/>
      <c r="C109" s="2" t="s">
        <v>211</v>
      </c>
      <c r="D109" s="23">
        <v>3</v>
      </c>
      <c r="E109" s="112"/>
      <c r="F109" s="69">
        <v>23582</v>
      </c>
      <c r="G109" s="118"/>
    </row>
    <row r="110" spans="2:7" s="19" customFormat="1" ht="15.75">
      <c r="B110" s="6" t="s">
        <v>2</v>
      </c>
      <c r="C110" s="5"/>
      <c r="D110" s="8">
        <v>34</v>
      </c>
      <c r="E110" s="5"/>
      <c r="F110" s="8"/>
      <c r="G110" s="6"/>
    </row>
    <row r="111" spans="2:7" ht="31.5" customHeight="1">
      <c r="B111" s="111" t="s">
        <v>84</v>
      </c>
      <c r="C111" s="2" t="s">
        <v>195</v>
      </c>
      <c r="D111" s="1">
        <v>28</v>
      </c>
      <c r="E111" s="111" t="s">
        <v>30</v>
      </c>
      <c r="F111" s="111" t="s">
        <v>357</v>
      </c>
      <c r="G111" s="111" t="s">
        <v>421</v>
      </c>
    </row>
    <row r="112" spans="2:7" ht="27.75" customHeight="1">
      <c r="B112" s="119"/>
      <c r="C112" s="2" t="s">
        <v>65</v>
      </c>
      <c r="D112" s="23">
        <v>2</v>
      </c>
      <c r="E112" s="119"/>
      <c r="F112" s="119"/>
      <c r="G112" s="119"/>
    </row>
    <row r="113" spans="2:7" s="19" customFormat="1" ht="15.75">
      <c r="B113" s="6" t="s">
        <v>2</v>
      </c>
      <c r="C113" s="6"/>
      <c r="D113" s="8">
        <f>SUM(D111:D112)</f>
        <v>30</v>
      </c>
      <c r="E113" s="5"/>
      <c r="F113" s="8"/>
      <c r="G113" s="6"/>
    </row>
    <row r="114" spans="2:7" ht="19.5" customHeight="1">
      <c r="B114" s="111" t="s">
        <v>86</v>
      </c>
      <c r="C114" s="1" t="s">
        <v>114</v>
      </c>
      <c r="D114" s="1">
        <v>1</v>
      </c>
      <c r="E114" s="111" t="s">
        <v>14</v>
      </c>
      <c r="F114" s="113">
        <v>25000</v>
      </c>
      <c r="G114" s="111" t="s">
        <v>204</v>
      </c>
    </row>
    <row r="115" spans="2:7" ht="19.5" customHeight="1">
      <c r="B115" s="119"/>
      <c r="C115" s="1" t="s">
        <v>13</v>
      </c>
      <c r="D115" s="1">
        <v>5</v>
      </c>
      <c r="E115" s="119"/>
      <c r="F115" s="120"/>
      <c r="G115" s="119"/>
    </row>
    <row r="116" spans="2:7" ht="19.5" customHeight="1">
      <c r="B116" s="112"/>
      <c r="C116" s="1" t="s">
        <v>115</v>
      </c>
      <c r="D116" s="1">
        <v>2</v>
      </c>
      <c r="E116" s="112"/>
      <c r="F116" s="114"/>
      <c r="G116" s="112"/>
    </row>
    <row r="117" spans="2:7" s="19" customFormat="1" ht="19.5" customHeight="1">
      <c r="B117" s="6" t="s">
        <v>2</v>
      </c>
      <c r="C117" s="5"/>
      <c r="D117" s="8">
        <f>SUM(D114:D116)</f>
        <v>8</v>
      </c>
      <c r="E117" s="5"/>
      <c r="F117" s="8"/>
      <c r="G117" s="6"/>
    </row>
    <row r="118" spans="2:7" ht="18" customHeight="1">
      <c r="B118" s="111" t="s">
        <v>88</v>
      </c>
      <c r="C118" s="1" t="s">
        <v>118</v>
      </c>
      <c r="D118" s="1">
        <v>3</v>
      </c>
      <c r="E118" s="111" t="s">
        <v>14</v>
      </c>
      <c r="F118" s="83" t="s">
        <v>235</v>
      </c>
      <c r="G118" s="117" t="s">
        <v>270</v>
      </c>
    </row>
    <row r="119" spans="2:7" s="19" customFormat="1" ht="18" customHeight="1">
      <c r="B119" s="119"/>
      <c r="C119" s="1" t="s">
        <v>484</v>
      </c>
      <c r="D119" s="1">
        <v>3</v>
      </c>
      <c r="E119" s="119"/>
      <c r="F119" s="84"/>
      <c r="G119" s="118"/>
    </row>
    <row r="120" spans="2:7" ht="18" customHeight="1">
      <c r="B120" s="119"/>
      <c r="C120" s="1" t="s">
        <v>65</v>
      </c>
      <c r="D120" s="1">
        <v>5</v>
      </c>
      <c r="E120" s="119"/>
      <c r="F120" s="84"/>
      <c r="G120" s="118"/>
    </row>
    <row r="121" spans="2:7" ht="18" customHeight="1">
      <c r="B121" s="119"/>
      <c r="C121" s="1" t="s">
        <v>116</v>
      </c>
      <c r="D121" s="1">
        <v>10</v>
      </c>
      <c r="E121" s="119"/>
      <c r="F121" s="84"/>
      <c r="G121" s="118"/>
    </row>
    <row r="122" spans="2:7" s="19" customFormat="1" ht="15.75">
      <c r="B122" s="6" t="s">
        <v>2</v>
      </c>
      <c r="C122" s="5"/>
      <c r="D122" s="8">
        <f>SUM(D118:D121)</f>
        <v>21</v>
      </c>
      <c r="E122" s="5"/>
      <c r="F122" s="8"/>
      <c r="G122" s="6"/>
    </row>
    <row r="123" spans="2:7" s="19" customFormat="1" ht="21" customHeight="1">
      <c r="B123" s="111" t="s">
        <v>448</v>
      </c>
      <c r="C123" s="2" t="s">
        <v>115</v>
      </c>
      <c r="D123" s="1">
        <v>3</v>
      </c>
      <c r="E123" s="111" t="s">
        <v>89</v>
      </c>
      <c r="F123" s="111" t="s">
        <v>255</v>
      </c>
      <c r="G123" s="111" t="s">
        <v>90</v>
      </c>
    </row>
    <row r="124" spans="2:7" ht="21" customHeight="1">
      <c r="B124" s="119"/>
      <c r="C124" s="2" t="s">
        <v>449</v>
      </c>
      <c r="D124" s="1">
        <v>1</v>
      </c>
      <c r="E124" s="119"/>
      <c r="F124" s="119"/>
      <c r="G124" s="119"/>
    </row>
    <row r="125" spans="2:7" ht="34.5" customHeight="1">
      <c r="B125" s="119"/>
      <c r="C125" s="2" t="s">
        <v>450</v>
      </c>
      <c r="D125" s="1">
        <v>5</v>
      </c>
      <c r="E125" s="119"/>
      <c r="F125" s="119"/>
      <c r="G125" s="119"/>
    </row>
    <row r="126" spans="2:7" ht="21" customHeight="1">
      <c r="B126" s="119"/>
      <c r="C126" s="2" t="s">
        <v>451</v>
      </c>
      <c r="D126" s="1">
        <v>1</v>
      </c>
      <c r="E126" s="119"/>
      <c r="F126" s="119"/>
      <c r="G126" s="119"/>
    </row>
    <row r="127" spans="2:7" ht="21" customHeight="1">
      <c r="B127" s="119"/>
      <c r="C127" s="2" t="s">
        <v>253</v>
      </c>
      <c r="D127" s="1">
        <v>2</v>
      </c>
      <c r="E127" s="119"/>
      <c r="F127" s="119"/>
      <c r="G127" s="119"/>
    </row>
    <row r="128" spans="2:7" ht="33.75" customHeight="1">
      <c r="B128" s="119"/>
      <c r="C128" s="2" t="s">
        <v>452</v>
      </c>
      <c r="D128" s="1">
        <v>6</v>
      </c>
      <c r="E128" s="119"/>
      <c r="F128" s="119"/>
      <c r="G128" s="119"/>
    </row>
    <row r="129" spans="2:7" ht="31.5">
      <c r="B129" s="119"/>
      <c r="C129" s="2" t="s">
        <v>453</v>
      </c>
      <c r="D129" s="1">
        <v>7</v>
      </c>
      <c r="E129" s="119"/>
      <c r="F129" s="119"/>
      <c r="G129" s="119"/>
    </row>
    <row r="130" spans="2:7" ht="22.5" customHeight="1">
      <c r="B130" s="119"/>
      <c r="C130" s="2" t="s">
        <v>213</v>
      </c>
      <c r="D130" s="1">
        <v>4</v>
      </c>
      <c r="E130" s="119"/>
      <c r="F130" s="119"/>
      <c r="G130" s="119"/>
    </row>
    <row r="131" spans="2:7" ht="22.5" customHeight="1">
      <c r="B131" s="119"/>
      <c r="C131" s="2" t="s">
        <v>208</v>
      </c>
      <c r="D131" s="1">
        <v>1</v>
      </c>
      <c r="E131" s="119"/>
      <c r="F131" s="119"/>
      <c r="G131" s="119"/>
    </row>
    <row r="132" spans="2:7" ht="22.5" customHeight="1">
      <c r="B132" s="119"/>
      <c r="C132" s="2" t="s">
        <v>454</v>
      </c>
      <c r="D132" s="1">
        <v>3</v>
      </c>
      <c r="E132" s="119"/>
      <c r="F132" s="119"/>
      <c r="G132" s="119"/>
    </row>
    <row r="133" spans="2:7" s="19" customFormat="1" ht="15.75">
      <c r="B133" s="6" t="s">
        <v>2</v>
      </c>
      <c r="C133" s="5"/>
      <c r="D133" s="8">
        <f>SUM(D123:D132)</f>
        <v>33</v>
      </c>
      <c r="E133" s="5"/>
      <c r="F133" s="8"/>
      <c r="G133" s="6"/>
    </row>
    <row r="134" spans="2:7" ht="31.5" customHeight="1">
      <c r="B134" s="111" t="s">
        <v>92</v>
      </c>
      <c r="C134" s="1" t="s">
        <v>538</v>
      </c>
      <c r="D134" s="1">
        <v>3</v>
      </c>
      <c r="E134" s="111" t="s">
        <v>14</v>
      </c>
      <c r="F134" s="113" t="s">
        <v>271</v>
      </c>
      <c r="G134" s="117" t="s">
        <v>415</v>
      </c>
    </row>
    <row r="135" spans="2:7" ht="31.5" customHeight="1">
      <c r="B135" s="119"/>
      <c r="C135" s="1" t="s">
        <v>195</v>
      </c>
      <c r="D135" s="1">
        <v>8</v>
      </c>
      <c r="E135" s="119"/>
      <c r="F135" s="120"/>
      <c r="G135" s="118"/>
    </row>
    <row r="136" spans="2:7" s="19" customFormat="1" ht="15.75">
      <c r="B136" s="119"/>
      <c r="C136" s="2" t="s">
        <v>253</v>
      </c>
      <c r="D136" s="1">
        <v>2</v>
      </c>
      <c r="E136" s="119"/>
      <c r="F136" s="120"/>
      <c r="G136" s="118"/>
    </row>
    <row r="137" spans="2:7" s="19" customFormat="1" ht="31.5">
      <c r="B137" s="119"/>
      <c r="C137" s="2" t="s">
        <v>537</v>
      </c>
      <c r="D137" s="1">
        <v>2</v>
      </c>
      <c r="E137" s="119"/>
      <c r="F137" s="120"/>
      <c r="G137" s="118"/>
    </row>
    <row r="138" spans="2:7" s="19" customFormat="1" ht="31.5">
      <c r="B138" s="119"/>
      <c r="C138" s="2" t="s">
        <v>414</v>
      </c>
      <c r="D138" s="1">
        <v>3</v>
      </c>
      <c r="E138" s="119"/>
      <c r="F138" s="120"/>
      <c r="G138" s="118"/>
    </row>
    <row r="139" spans="2:7" s="19" customFormat="1" ht="15.75">
      <c r="B139" s="119"/>
      <c r="C139" s="2" t="s">
        <v>17</v>
      </c>
      <c r="D139" s="1">
        <v>1</v>
      </c>
      <c r="E139" s="119"/>
      <c r="F139" s="120"/>
      <c r="G139" s="118"/>
    </row>
    <row r="140" spans="2:7" s="19" customFormat="1" ht="31.5">
      <c r="B140" s="119"/>
      <c r="C140" s="2" t="s">
        <v>535</v>
      </c>
      <c r="D140" s="1">
        <v>1</v>
      </c>
      <c r="E140" s="119"/>
      <c r="F140" s="120"/>
      <c r="G140" s="118"/>
    </row>
    <row r="141" spans="2:7" s="19" customFormat="1" ht="15.75">
      <c r="B141" s="119"/>
      <c r="C141" s="2" t="s">
        <v>208</v>
      </c>
      <c r="D141" s="1">
        <v>1</v>
      </c>
      <c r="E141" s="119"/>
      <c r="F141" s="120"/>
      <c r="G141" s="118"/>
    </row>
    <row r="142" spans="2:7" s="19" customFormat="1" ht="31.5">
      <c r="B142" s="119"/>
      <c r="C142" s="2" t="s">
        <v>536</v>
      </c>
      <c r="D142" s="1">
        <v>5</v>
      </c>
      <c r="E142" s="119"/>
      <c r="F142" s="120"/>
      <c r="G142" s="118"/>
    </row>
    <row r="143" spans="2:7" s="19" customFormat="1" ht="20.25" customHeight="1">
      <c r="B143" s="119"/>
      <c r="C143" s="1" t="s">
        <v>117</v>
      </c>
      <c r="D143" s="1">
        <v>2</v>
      </c>
      <c r="E143" s="119"/>
      <c r="F143" s="114"/>
      <c r="G143" s="118"/>
    </row>
    <row r="144" spans="2:7" s="19" customFormat="1" ht="15.75">
      <c r="B144" s="6" t="s">
        <v>2</v>
      </c>
      <c r="C144" s="5"/>
      <c r="D144" s="8">
        <f>SUM(D134:D143)</f>
        <v>28</v>
      </c>
      <c r="E144" s="5"/>
      <c r="F144" s="8"/>
      <c r="G144" s="6"/>
    </row>
    <row r="145" spans="2:7" ht="31.5" customHeight="1">
      <c r="B145" s="111" t="s">
        <v>98</v>
      </c>
      <c r="C145" s="2" t="s">
        <v>500</v>
      </c>
      <c r="D145" s="1">
        <v>10</v>
      </c>
      <c r="E145" s="111" t="s">
        <v>502</v>
      </c>
      <c r="F145" s="111" t="s">
        <v>503</v>
      </c>
      <c r="G145" s="117" t="s">
        <v>100</v>
      </c>
    </row>
    <row r="146" spans="2:7" ht="72.75" customHeight="1">
      <c r="B146" s="119"/>
      <c r="C146" s="2" t="s">
        <v>501</v>
      </c>
      <c r="D146" s="1">
        <v>5</v>
      </c>
      <c r="E146" s="119"/>
      <c r="F146" s="119"/>
      <c r="G146" s="118"/>
    </row>
    <row r="147" spans="2:7" s="19" customFormat="1" ht="25.5" customHeight="1">
      <c r="B147" s="119"/>
      <c r="C147" s="2" t="s">
        <v>118</v>
      </c>
      <c r="D147" s="1">
        <v>5</v>
      </c>
      <c r="E147" s="119"/>
      <c r="F147" s="119"/>
      <c r="G147" s="118"/>
    </row>
    <row r="148" spans="2:7" ht="25.5" customHeight="1">
      <c r="B148" s="119"/>
      <c r="C148" s="2" t="s">
        <v>119</v>
      </c>
      <c r="D148" s="1">
        <v>2</v>
      </c>
      <c r="E148" s="119"/>
      <c r="F148" s="119"/>
      <c r="G148" s="118"/>
    </row>
    <row r="149" spans="2:7" ht="25.5" customHeight="1">
      <c r="B149" s="119"/>
      <c r="C149" s="2" t="s">
        <v>277</v>
      </c>
      <c r="D149" s="1">
        <v>2</v>
      </c>
      <c r="E149" s="119"/>
      <c r="F149" s="119"/>
      <c r="G149" s="118"/>
    </row>
    <row r="150" spans="2:7" ht="31.5" customHeight="1">
      <c r="B150" s="119"/>
      <c r="C150" s="2" t="s">
        <v>120</v>
      </c>
      <c r="D150" s="1">
        <v>5</v>
      </c>
      <c r="E150" s="112"/>
      <c r="F150" s="112"/>
      <c r="G150" s="118"/>
    </row>
    <row r="151" spans="2:7" s="19" customFormat="1" ht="20.25" customHeight="1">
      <c r="B151" s="6" t="s">
        <v>2</v>
      </c>
      <c r="C151" s="5"/>
      <c r="D151" s="5">
        <f>SUM(D145:D150)</f>
        <v>29</v>
      </c>
      <c r="E151" s="5"/>
      <c r="F151" s="8"/>
      <c r="G151" s="6"/>
    </row>
    <row r="152" spans="2:7" ht="29.25" customHeight="1">
      <c r="B152" s="111" t="s">
        <v>197</v>
      </c>
      <c r="C152" s="2" t="s">
        <v>13</v>
      </c>
      <c r="D152" s="1">
        <v>2</v>
      </c>
      <c r="E152" s="111" t="s">
        <v>104</v>
      </c>
      <c r="F152" s="128" t="s">
        <v>580</v>
      </c>
      <c r="G152" s="111" t="s">
        <v>579</v>
      </c>
    </row>
    <row r="153" spans="2:7" ht="29.25" customHeight="1">
      <c r="B153" s="112"/>
      <c r="C153" s="2" t="s">
        <v>581</v>
      </c>
      <c r="D153" s="23">
        <v>1</v>
      </c>
      <c r="E153" s="112"/>
      <c r="F153" s="130"/>
      <c r="G153" s="112"/>
    </row>
    <row r="154" spans="2:7" s="19" customFormat="1" ht="15.75">
      <c r="B154" s="6" t="s">
        <v>2</v>
      </c>
      <c r="C154" s="5"/>
      <c r="D154" s="8">
        <v>3</v>
      </c>
      <c r="E154" s="5"/>
      <c r="F154" s="96"/>
      <c r="G154" s="46"/>
    </row>
    <row r="155" spans="2:7" ht="63">
      <c r="B155" s="3" t="s">
        <v>103</v>
      </c>
      <c r="C155" s="2" t="s">
        <v>328</v>
      </c>
      <c r="D155" s="1"/>
      <c r="E155" s="3" t="s">
        <v>104</v>
      </c>
      <c r="F155" s="3" t="s">
        <v>104</v>
      </c>
      <c r="G155" s="3" t="s">
        <v>105</v>
      </c>
    </row>
    <row r="156" spans="2:7" s="19" customFormat="1" ht="15.75">
      <c r="B156" s="6" t="s">
        <v>2</v>
      </c>
      <c r="C156" s="5"/>
      <c r="D156" s="8">
        <f>D155</f>
        <v>0</v>
      </c>
      <c r="E156" s="5"/>
      <c r="F156" s="8"/>
      <c r="G156" s="6"/>
    </row>
    <row r="157" spans="2:7" ht="21" customHeight="1">
      <c r="B157" s="111" t="s">
        <v>106</v>
      </c>
      <c r="C157" s="128" t="s">
        <v>511</v>
      </c>
      <c r="D157" s="128"/>
      <c r="E157" s="111"/>
      <c r="F157" s="111"/>
      <c r="G157" s="115" t="s">
        <v>108</v>
      </c>
    </row>
    <row r="158" spans="2:7" ht="33" customHeight="1">
      <c r="B158" s="119"/>
      <c r="C158" s="130"/>
      <c r="D158" s="130"/>
      <c r="E158" s="119"/>
      <c r="F158" s="121"/>
      <c r="G158" s="136"/>
    </row>
    <row r="159" spans="2:7" s="19" customFormat="1" ht="15.75">
      <c r="B159" s="6" t="s">
        <v>2</v>
      </c>
      <c r="C159" s="5"/>
      <c r="D159" s="8">
        <f>SUM(D157:D158)</f>
        <v>0</v>
      </c>
      <c r="E159" s="5"/>
      <c r="F159" s="8"/>
      <c r="G159" s="6"/>
    </row>
    <row r="160" spans="2:7" ht="47.25" customHeight="1">
      <c r="B160" s="111" t="s">
        <v>109</v>
      </c>
      <c r="C160" s="2" t="s">
        <v>121</v>
      </c>
      <c r="D160" s="1">
        <v>1</v>
      </c>
      <c r="E160" s="111" t="s">
        <v>14</v>
      </c>
      <c r="F160" s="111" t="s">
        <v>529</v>
      </c>
      <c r="G160" s="111" t="s">
        <v>110</v>
      </c>
    </row>
    <row r="161" spans="2:7" ht="31.5">
      <c r="B161" s="119"/>
      <c r="C161" s="2" t="s">
        <v>50</v>
      </c>
      <c r="D161" s="1">
        <v>1</v>
      </c>
      <c r="E161" s="119"/>
      <c r="F161" s="119"/>
      <c r="G161" s="119"/>
    </row>
    <row r="162" spans="2:7" ht="24.75" customHeight="1">
      <c r="B162" s="119"/>
      <c r="C162" s="1" t="s">
        <v>16</v>
      </c>
      <c r="D162" s="1">
        <v>4</v>
      </c>
      <c r="E162" s="119"/>
      <c r="F162" s="119"/>
      <c r="G162" s="119"/>
    </row>
    <row r="163" spans="2:7" ht="31.5">
      <c r="B163" s="119"/>
      <c r="C163" s="2" t="s">
        <v>122</v>
      </c>
      <c r="D163" s="1">
        <v>106</v>
      </c>
      <c r="E163" s="119"/>
      <c r="F163" s="119"/>
      <c r="G163" s="119"/>
    </row>
    <row r="164" spans="2:7" s="19" customFormat="1" ht="15.75">
      <c r="B164" s="6" t="s">
        <v>2</v>
      </c>
      <c r="C164" s="5"/>
      <c r="D164" s="8">
        <f>D163+D162+D161+D160</f>
        <v>112</v>
      </c>
      <c r="E164" s="5"/>
      <c r="F164" s="8"/>
      <c r="G164" s="6"/>
    </row>
    <row r="165" spans="2:7" s="36" customFormat="1" ht="16.5">
      <c r="B165" s="5" t="s">
        <v>190</v>
      </c>
      <c r="C165" s="47"/>
      <c r="D165" s="48">
        <f>D164+D159+D156+D154+D151+D144+D133+D122+D117+D113+D110+D97</f>
        <v>300</v>
      </c>
      <c r="E165" s="49"/>
      <c r="F165" s="15"/>
      <c r="G165" s="50"/>
    </row>
    <row r="166" spans="5:6" ht="12.75">
      <c r="E166" s="28"/>
      <c r="F166" s="27"/>
    </row>
  </sheetData>
  <sheetProtection/>
  <mergeCells count="84">
    <mergeCell ref="B81:B83"/>
    <mergeCell ref="F81:F83"/>
    <mergeCell ref="B1:H1"/>
    <mergeCell ref="B2:G2"/>
    <mergeCell ref="B3:G3"/>
    <mergeCell ref="B37:B41"/>
    <mergeCell ref="B23:B30"/>
    <mergeCell ref="E23:E30"/>
    <mergeCell ref="B7:B21"/>
    <mergeCell ref="G37:G41"/>
    <mergeCell ref="B55:B68"/>
    <mergeCell ref="B70:B76"/>
    <mergeCell ref="F37:F41"/>
    <mergeCell ref="E43:E53"/>
    <mergeCell ref="E70:E76"/>
    <mergeCell ref="F43:F53"/>
    <mergeCell ref="B43:B53"/>
    <mergeCell ref="B32:B35"/>
    <mergeCell ref="G32:G35"/>
    <mergeCell ref="E118:E121"/>
    <mergeCell ref="G118:G121"/>
    <mergeCell ref="G98:G109"/>
    <mergeCell ref="B114:B116"/>
    <mergeCell ref="E114:E116"/>
    <mergeCell ref="F114:F116"/>
    <mergeCell ref="B87:B90"/>
    <mergeCell ref="G81:G83"/>
    <mergeCell ref="G70:G76"/>
    <mergeCell ref="E87:E90"/>
    <mergeCell ref="G87:G90"/>
    <mergeCell ref="F70:F76"/>
    <mergeCell ref="E81:E83"/>
    <mergeCell ref="E78:E79"/>
    <mergeCell ref="F78:F79"/>
    <mergeCell ref="G78:G79"/>
    <mergeCell ref="F87:F90"/>
    <mergeCell ref="G114:G116"/>
    <mergeCell ref="F134:F143"/>
    <mergeCell ref="E123:E132"/>
    <mergeCell ref="F123:F132"/>
    <mergeCell ref="G123:G132"/>
    <mergeCell ref="B111:B112"/>
    <mergeCell ref="E98:E109"/>
    <mergeCell ref="F111:F112"/>
    <mergeCell ref="G111:G112"/>
    <mergeCell ref="E145:E150"/>
    <mergeCell ref="F145:F150"/>
    <mergeCell ref="G145:G150"/>
    <mergeCell ref="B145:B150"/>
    <mergeCell ref="B160:B163"/>
    <mergeCell ref="E160:E163"/>
    <mergeCell ref="G160:G163"/>
    <mergeCell ref="C157:C158"/>
    <mergeCell ref="D157:D158"/>
    <mergeCell ref="F160:F163"/>
    <mergeCell ref="F118:F121"/>
    <mergeCell ref="B134:B143"/>
    <mergeCell ref="E134:E143"/>
    <mergeCell ref="G134:G143"/>
    <mergeCell ref="B157:B158"/>
    <mergeCell ref="E157:E158"/>
    <mergeCell ref="F157:F158"/>
    <mergeCell ref="G157:G158"/>
    <mergeCell ref="G7:G21"/>
    <mergeCell ref="E37:E41"/>
    <mergeCell ref="G43:G53"/>
    <mergeCell ref="F23:F30"/>
    <mergeCell ref="G23:G30"/>
    <mergeCell ref="E7:E21"/>
    <mergeCell ref="F32:F34"/>
    <mergeCell ref="E32:E35"/>
    <mergeCell ref="E55:E68"/>
    <mergeCell ref="G55:G68"/>
    <mergeCell ref="F55:F68"/>
    <mergeCell ref="B78:B79"/>
    <mergeCell ref="G152:G153"/>
    <mergeCell ref="F152:F153"/>
    <mergeCell ref="E152:E153"/>
    <mergeCell ref="B152:B153"/>
    <mergeCell ref="B118:B121"/>
    <mergeCell ref="B94:G94"/>
    <mergeCell ref="E111:E112"/>
    <mergeCell ref="B123:B132"/>
    <mergeCell ref="B98:B10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M388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.25390625" style="14" customWidth="1"/>
    <col min="2" max="2" width="30.75390625" style="14" customWidth="1"/>
    <col min="3" max="3" width="39.00390625" style="14" customWidth="1"/>
    <col min="4" max="4" width="9.125" style="14" customWidth="1"/>
    <col min="5" max="5" width="18.625" style="14" customWidth="1"/>
    <col min="6" max="6" width="16.00390625" style="14" customWidth="1"/>
    <col min="7" max="7" width="33.375" style="14" customWidth="1"/>
    <col min="8" max="8" width="9.125" style="14" customWidth="1"/>
    <col min="9" max="9" width="23.875" style="14" customWidth="1"/>
    <col min="10" max="16384" width="9.125" style="14" customWidth="1"/>
  </cols>
  <sheetData>
    <row r="1" spans="2:7" ht="12.75">
      <c r="B1" s="13"/>
      <c r="C1" s="13"/>
      <c r="D1" s="13"/>
      <c r="E1" s="13"/>
      <c r="F1" s="13"/>
      <c r="G1" s="13"/>
    </row>
    <row r="2" spans="2:7" ht="34.5" customHeight="1">
      <c r="B2" s="145" t="s">
        <v>589</v>
      </c>
      <c r="C2" s="146"/>
      <c r="D2" s="146"/>
      <c r="E2" s="146"/>
      <c r="F2" s="146"/>
      <c r="G2" s="146"/>
    </row>
    <row r="3" spans="2:7" ht="23.25" customHeight="1">
      <c r="B3" s="80" t="s">
        <v>5</v>
      </c>
      <c r="C3" s="81"/>
      <c r="D3" s="81"/>
      <c r="E3" s="81"/>
      <c r="F3" s="81"/>
      <c r="G3" s="82"/>
    </row>
    <row r="4" spans="2:7" ht="48" customHeight="1">
      <c r="B4" s="7" t="s">
        <v>9</v>
      </c>
      <c r="C4" s="7" t="s">
        <v>0</v>
      </c>
      <c r="D4" s="5" t="s">
        <v>1</v>
      </c>
      <c r="E4" s="5" t="s">
        <v>3</v>
      </c>
      <c r="F4" s="6" t="s">
        <v>7</v>
      </c>
      <c r="G4" s="6" t="s">
        <v>11</v>
      </c>
    </row>
    <row r="5" spans="2:7" ht="21.75" customHeight="1">
      <c r="B5" s="111" t="s">
        <v>226</v>
      </c>
      <c r="C5" s="2" t="s">
        <v>446</v>
      </c>
      <c r="D5" s="1">
        <v>1</v>
      </c>
      <c r="E5" s="111" t="s">
        <v>123</v>
      </c>
      <c r="F5" s="83" t="s">
        <v>478</v>
      </c>
      <c r="G5" s="111" t="s">
        <v>374</v>
      </c>
    </row>
    <row r="6" spans="2:7" ht="21.75" customHeight="1">
      <c r="B6" s="119"/>
      <c r="C6" s="2" t="s">
        <v>75</v>
      </c>
      <c r="D6" s="1">
        <v>2</v>
      </c>
      <c r="E6" s="119"/>
      <c r="F6" s="84"/>
      <c r="G6" s="119"/>
    </row>
    <row r="7" spans="2:7" ht="21.75" customHeight="1">
      <c r="B7" s="119"/>
      <c r="C7" s="2" t="s">
        <v>234</v>
      </c>
      <c r="D7" s="1">
        <v>1</v>
      </c>
      <c r="E7" s="119"/>
      <c r="F7" s="84"/>
      <c r="G7" s="119"/>
    </row>
    <row r="8" spans="2:7" ht="21.75" customHeight="1">
      <c r="B8" s="119"/>
      <c r="C8" s="2" t="s">
        <v>139</v>
      </c>
      <c r="D8" s="1">
        <v>1</v>
      </c>
      <c r="E8" s="119"/>
      <c r="F8" s="84"/>
      <c r="G8" s="119"/>
    </row>
    <row r="9" spans="2:7" ht="21.75" customHeight="1">
      <c r="B9" s="119"/>
      <c r="C9" s="2" t="s">
        <v>34</v>
      </c>
      <c r="D9" s="1">
        <v>1</v>
      </c>
      <c r="E9" s="119"/>
      <c r="F9" s="84"/>
      <c r="G9" s="119"/>
    </row>
    <row r="10" spans="2:7" ht="21.75" customHeight="1">
      <c r="B10" s="119"/>
      <c r="C10" s="2" t="s">
        <v>77</v>
      </c>
      <c r="D10" s="1">
        <v>1</v>
      </c>
      <c r="E10" s="119"/>
      <c r="F10" s="84"/>
      <c r="G10" s="119"/>
    </row>
    <row r="11" spans="2:7" ht="21.75" customHeight="1">
      <c r="B11" s="119"/>
      <c r="C11" s="2" t="s">
        <v>332</v>
      </c>
      <c r="D11" s="1">
        <v>1</v>
      </c>
      <c r="E11" s="119"/>
      <c r="F11" s="84"/>
      <c r="G11" s="119"/>
    </row>
    <row r="12" spans="2:7" ht="21.75" customHeight="1">
      <c r="B12" s="119"/>
      <c r="C12" s="20" t="s">
        <v>20</v>
      </c>
      <c r="D12" s="1">
        <v>1</v>
      </c>
      <c r="E12" s="119"/>
      <c r="F12" s="84"/>
      <c r="G12" s="119"/>
    </row>
    <row r="13" spans="2:7" ht="21.75" customHeight="1">
      <c r="B13" s="119"/>
      <c r="C13" s="20" t="s">
        <v>479</v>
      </c>
      <c r="D13" s="1">
        <v>1</v>
      </c>
      <c r="E13" s="119"/>
      <c r="F13" s="84"/>
      <c r="G13" s="119"/>
    </row>
    <row r="14" spans="2:7" ht="21.75" customHeight="1">
      <c r="B14" s="119"/>
      <c r="C14" s="2" t="s">
        <v>83</v>
      </c>
      <c r="D14" s="1">
        <v>2</v>
      </c>
      <c r="E14" s="119"/>
      <c r="F14" s="84"/>
      <c r="G14" s="119"/>
    </row>
    <row r="15" spans="2:7" ht="21.75" customHeight="1">
      <c r="B15" s="119"/>
      <c r="C15" s="2" t="s">
        <v>128</v>
      </c>
      <c r="D15" s="1">
        <v>2</v>
      </c>
      <c r="E15" s="119"/>
      <c r="F15" s="84"/>
      <c r="G15" s="119"/>
    </row>
    <row r="16" spans="2:7" ht="21.75" customHeight="1">
      <c r="B16" s="119"/>
      <c r="C16" s="53" t="s">
        <v>131</v>
      </c>
      <c r="D16" s="58">
        <v>1</v>
      </c>
      <c r="E16" s="119"/>
      <c r="F16" s="84"/>
      <c r="G16" s="119"/>
    </row>
    <row r="17" spans="2:7" ht="33.75" customHeight="1">
      <c r="B17" s="119"/>
      <c r="C17" s="2" t="s">
        <v>214</v>
      </c>
      <c r="D17" s="1">
        <v>1</v>
      </c>
      <c r="E17" s="119"/>
      <c r="F17" s="61"/>
      <c r="G17" s="119"/>
    </row>
    <row r="18" spans="2:7" s="19" customFormat="1" ht="15.75">
      <c r="B18" s="5" t="s">
        <v>6</v>
      </c>
      <c r="C18" s="5"/>
      <c r="D18" s="5">
        <f>D17+D16+D15+D14+D12+D10+D9+D8+D7+D6+D5+D11+D13</f>
        <v>16</v>
      </c>
      <c r="E18" s="5"/>
      <c r="F18" s="5"/>
      <c r="G18" s="5"/>
    </row>
    <row r="19" spans="2:7" ht="31.5" customHeight="1">
      <c r="B19" s="111" t="s">
        <v>227</v>
      </c>
      <c r="C19" s="2" t="s">
        <v>354</v>
      </c>
      <c r="D19" s="1">
        <v>1</v>
      </c>
      <c r="E19" s="111" t="s">
        <v>469</v>
      </c>
      <c r="F19" s="111" t="s">
        <v>582</v>
      </c>
      <c r="G19" s="111" t="s">
        <v>470</v>
      </c>
    </row>
    <row r="20" spans="2:7" ht="18" customHeight="1">
      <c r="B20" s="119"/>
      <c r="C20" s="2" t="s">
        <v>471</v>
      </c>
      <c r="D20" s="1">
        <v>1</v>
      </c>
      <c r="E20" s="119"/>
      <c r="F20" s="119"/>
      <c r="G20" s="119"/>
    </row>
    <row r="21" spans="2:7" ht="18" customHeight="1">
      <c r="B21" s="119"/>
      <c r="C21" s="2" t="s">
        <v>473</v>
      </c>
      <c r="D21" s="1">
        <v>1</v>
      </c>
      <c r="E21" s="119"/>
      <c r="F21" s="119"/>
      <c r="G21" s="119"/>
    </row>
    <row r="22" spans="2:7" ht="31.5">
      <c r="B22" s="119"/>
      <c r="C22" s="2" t="s">
        <v>214</v>
      </c>
      <c r="D22" s="1">
        <v>1</v>
      </c>
      <c r="E22" s="119"/>
      <c r="F22" s="119"/>
      <c r="G22" s="119"/>
    </row>
    <row r="23" spans="2:7" ht="18.75" customHeight="1">
      <c r="B23" s="119"/>
      <c r="C23" s="2" t="s">
        <v>234</v>
      </c>
      <c r="D23" s="1">
        <v>1</v>
      </c>
      <c r="E23" s="119"/>
      <c r="F23" s="119"/>
      <c r="G23" s="119"/>
    </row>
    <row r="24" spans="2:7" ht="32.25" customHeight="1">
      <c r="B24" s="119"/>
      <c r="C24" s="2" t="s">
        <v>583</v>
      </c>
      <c r="D24" s="1">
        <v>1</v>
      </c>
      <c r="E24" s="119"/>
      <c r="F24" s="119"/>
      <c r="G24" s="119"/>
    </row>
    <row r="25" spans="2:7" ht="18.75" customHeight="1">
      <c r="B25" s="119"/>
      <c r="C25" s="2" t="s">
        <v>228</v>
      </c>
      <c r="D25" s="1">
        <v>2</v>
      </c>
      <c r="E25" s="119"/>
      <c r="F25" s="119"/>
      <c r="G25" s="119"/>
    </row>
    <row r="26" spans="2:7" ht="18.75" customHeight="1">
      <c r="B26" s="119"/>
      <c r="C26" s="2" t="s">
        <v>332</v>
      </c>
      <c r="D26" s="1">
        <v>1</v>
      </c>
      <c r="E26" s="119"/>
      <c r="F26" s="119"/>
      <c r="G26" s="119"/>
    </row>
    <row r="27" spans="2:7" ht="18.75" customHeight="1">
      <c r="B27" s="119"/>
      <c r="C27" s="2" t="s">
        <v>139</v>
      </c>
      <c r="D27" s="1">
        <v>1</v>
      </c>
      <c r="E27" s="119"/>
      <c r="F27" s="119"/>
      <c r="G27" s="119"/>
    </row>
    <row r="28" spans="2:7" ht="18.75" customHeight="1">
      <c r="B28" s="119"/>
      <c r="C28" s="2" t="s">
        <v>474</v>
      </c>
      <c r="D28" s="1">
        <v>1</v>
      </c>
      <c r="E28" s="119"/>
      <c r="F28" s="119"/>
      <c r="G28" s="119"/>
    </row>
    <row r="29" spans="2:7" ht="18.75" customHeight="1">
      <c r="B29" s="119"/>
      <c r="C29" s="2" t="s">
        <v>25</v>
      </c>
      <c r="D29" s="1">
        <v>1</v>
      </c>
      <c r="E29" s="119"/>
      <c r="F29" s="119"/>
      <c r="G29" s="119"/>
    </row>
    <row r="30" spans="2:7" ht="18.75" customHeight="1">
      <c r="B30" s="119"/>
      <c r="C30" s="2" t="s">
        <v>472</v>
      </c>
      <c r="D30" s="1">
        <v>1</v>
      </c>
      <c r="E30" s="119"/>
      <c r="F30" s="119"/>
      <c r="G30" s="119"/>
    </row>
    <row r="31" spans="2:7" s="19" customFormat="1" ht="18.75" customHeight="1">
      <c r="B31" s="5" t="s">
        <v>6</v>
      </c>
      <c r="C31" s="5"/>
      <c r="D31" s="5">
        <f>SUM(D19:D30)</f>
        <v>13</v>
      </c>
      <c r="E31" s="5"/>
      <c r="F31" s="5"/>
      <c r="G31" s="5"/>
    </row>
    <row r="32" spans="2:7" ht="18.75" customHeight="1">
      <c r="B32" s="142" t="s">
        <v>425</v>
      </c>
      <c r="C32" s="97" t="s">
        <v>147</v>
      </c>
      <c r="D32" s="98">
        <v>1</v>
      </c>
      <c r="E32" s="142" t="s">
        <v>14</v>
      </c>
      <c r="F32" s="99">
        <v>35298</v>
      </c>
      <c r="G32" s="142" t="s">
        <v>426</v>
      </c>
    </row>
    <row r="33" spans="2:7" ht="18.75" customHeight="1">
      <c r="B33" s="143"/>
      <c r="C33" s="97" t="s">
        <v>132</v>
      </c>
      <c r="D33" s="98">
        <v>2</v>
      </c>
      <c r="E33" s="143"/>
      <c r="F33" s="99">
        <v>35700</v>
      </c>
      <c r="G33" s="143"/>
    </row>
    <row r="34" spans="2:7" ht="18.75" customHeight="1">
      <c r="B34" s="143"/>
      <c r="C34" s="97" t="s">
        <v>289</v>
      </c>
      <c r="D34" s="98">
        <v>1</v>
      </c>
      <c r="E34" s="143"/>
      <c r="F34" s="99">
        <v>35300</v>
      </c>
      <c r="G34" s="143"/>
    </row>
    <row r="35" spans="2:7" ht="18.75" customHeight="1">
      <c r="B35" s="143"/>
      <c r="C35" s="97" t="s">
        <v>259</v>
      </c>
      <c r="D35" s="98">
        <v>1</v>
      </c>
      <c r="E35" s="143"/>
      <c r="F35" s="99">
        <v>33661</v>
      </c>
      <c r="G35" s="143"/>
    </row>
    <row r="36" spans="2:7" ht="31.5">
      <c r="B36" s="143"/>
      <c r="C36" s="97" t="s">
        <v>424</v>
      </c>
      <c r="D36" s="98">
        <v>1</v>
      </c>
      <c r="E36" s="143"/>
      <c r="F36" s="99">
        <v>44500</v>
      </c>
      <c r="G36" s="143"/>
    </row>
    <row r="37" spans="2:7" ht="18" customHeight="1">
      <c r="B37" s="143"/>
      <c r="C37" s="97" t="s">
        <v>155</v>
      </c>
      <c r="D37" s="98">
        <v>1</v>
      </c>
      <c r="E37" s="143"/>
      <c r="F37" s="99">
        <v>33715</v>
      </c>
      <c r="G37" s="143"/>
    </row>
    <row r="38" spans="2:7" ht="18" customHeight="1">
      <c r="B38" s="143"/>
      <c r="C38" s="97" t="s">
        <v>149</v>
      </c>
      <c r="D38" s="98">
        <v>1</v>
      </c>
      <c r="E38" s="147"/>
      <c r="F38" s="99">
        <v>33715</v>
      </c>
      <c r="G38" s="143"/>
    </row>
    <row r="39" spans="2:7" s="19" customFormat="1" ht="15.75">
      <c r="B39" s="100" t="s">
        <v>6</v>
      </c>
      <c r="C39" s="98"/>
      <c r="D39" s="100">
        <v>8</v>
      </c>
      <c r="E39" s="98"/>
      <c r="F39" s="98"/>
      <c r="G39" s="98"/>
    </row>
    <row r="40" spans="2:7" ht="24" customHeight="1">
      <c r="B40" s="111" t="s">
        <v>125</v>
      </c>
      <c r="C40" s="2" t="s">
        <v>339</v>
      </c>
      <c r="D40" s="1">
        <v>1</v>
      </c>
      <c r="E40" s="111" t="s">
        <v>126</v>
      </c>
      <c r="F40" s="2" t="s">
        <v>497</v>
      </c>
      <c r="G40" s="111" t="s">
        <v>340</v>
      </c>
    </row>
    <row r="41" spans="2:7" ht="24" customHeight="1">
      <c r="B41" s="119"/>
      <c r="C41" s="2" t="s">
        <v>25</v>
      </c>
      <c r="D41" s="1">
        <v>1</v>
      </c>
      <c r="E41" s="119"/>
      <c r="F41" s="2" t="s">
        <v>331</v>
      </c>
      <c r="G41" s="119"/>
    </row>
    <row r="42" spans="2:7" ht="24" customHeight="1">
      <c r="B42" s="119"/>
      <c r="C42" s="2" t="s">
        <v>496</v>
      </c>
      <c r="D42" s="1">
        <v>1</v>
      </c>
      <c r="E42" s="119"/>
      <c r="F42" s="2" t="s">
        <v>281</v>
      </c>
      <c r="G42" s="119"/>
    </row>
    <row r="43" spans="2:7" ht="24" customHeight="1">
      <c r="B43" s="119"/>
      <c r="C43" s="2" t="s">
        <v>34</v>
      </c>
      <c r="D43" s="1">
        <v>1</v>
      </c>
      <c r="E43" s="119"/>
      <c r="F43" s="2" t="s">
        <v>281</v>
      </c>
      <c r="G43" s="119"/>
    </row>
    <row r="44" spans="2:7" ht="24" customHeight="1">
      <c r="B44" s="119"/>
      <c r="C44" s="2" t="s">
        <v>132</v>
      </c>
      <c r="D44" s="1">
        <v>1</v>
      </c>
      <c r="E44" s="119"/>
      <c r="F44" s="2" t="s">
        <v>278</v>
      </c>
      <c r="G44" s="119"/>
    </row>
    <row r="45" spans="2:7" ht="24" customHeight="1">
      <c r="B45" s="119"/>
      <c r="C45" s="2" t="s">
        <v>139</v>
      </c>
      <c r="D45" s="1">
        <v>1</v>
      </c>
      <c r="E45" s="119"/>
      <c r="F45" s="2" t="s">
        <v>498</v>
      </c>
      <c r="G45" s="119"/>
    </row>
    <row r="46" spans="2:7" ht="24" customHeight="1">
      <c r="B46" s="119"/>
      <c r="C46" s="2" t="s">
        <v>24</v>
      </c>
      <c r="D46" s="1">
        <v>1</v>
      </c>
      <c r="E46" s="119"/>
      <c r="F46" s="2" t="s">
        <v>281</v>
      </c>
      <c r="G46" s="119"/>
    </row>
    <row r="47" spans="2:7" ht="24" customHeight="1">
      <c r="B47" s="112"/>
      <c r="C47" s="2" t="s">
        <v>83</v>
      </c>
      <c r="D47" s="1">
        <v>1</v>
      </c>
      <c r="E47" s="112"/>
      <c r="F47" s="2" t="s">
        <v>499</v>
      </c>
      <c r="G47" s="112"/>
    </row>
    <row r="48" spans="2:7" s="19" customFormat="1" ht="15.75">
      <c r="B48" s="5" t="s">
        <v>6</v>
      </c>
      <c r="C48" s="47"/>
      <c r="D48" s="5">
        <v>8</v>
      </c>
      <c r="E48" s="5"/>
      <c r="F48" s="5"/>
      <c r="G48" s="6"/>
    </row>
    <row r="49" spans="2:7" ht="19.5" customHeight="1">
      <c r="B49" s="111" t="s">
        <v>129</v>
      </c>
      <c r="C49" s="2" t="s">
        <v>83</v>
      </c>
      <c r="D49" s="1">
        <v>1</v>
      </c>
      <c r="E49" s="111" t="s">
        <v>377</v>
      </c>
      <c r="F49" s="111" t="s">
        <v>276</v>
      </c>
      <c r="G49" s="111" t="s">
        <v>130</v>
      </c>
    </row>
    <row r="50" spans="2:7" ht="19.5" customHeight="1">
      <c r="B50" s="119"/>
      <c r="C50" s="2" t="s">
        <v>151</v>
      </c>
      <c r="D50" s="1">
        <v>1</v>
      </c>
      <c r="E50" s="119"/>
      <c r="F50" s="119"/>
      <c r="G50" s="119"/>
    </row>
    <row r="51" spans="2:7" ht="19.5" customHeight="1">
      <c r="B51" s="119"/>
      <c r="C51" s="2" t="s">
        <v>229</v>
      </c>
      <c r="D51" s="1">
        <v>1</v>
      </c>
      <c r="E51" s="119"/>
      <c r="F51" s="119"/>
      <c r="G51" s="119"/>
    </row>
    <row r="52" spans="2:7" ht="19.5" customHeight="1">
      <c r="B52" s="119"/>
      <c r="C52" s="2" t="s">
        <v>152</v>
      </c>
      <c r="D52" s="1">
        <v>1</v>
      </c>
      <c r="E52" s="119"/>
      <c r="F52" s="119"/>
      <c r="G52" s="119"/>
    </row>
    <row r="53" spans="2:7" ht="19.5" customHeight="1">
      <c r="B53" s="119"/>
      <c r="C53" s="2" t="s">
        <v>206</v>
      </c>
      <c r="D53" s="1">
        <v>1</v>
      </c>
      <c r="E53" s="119"/>
      <c r="F53" s="119"/>
      <c r="G53" s="119"/>
    </row>
    <row r="54" spans="2:7" ht="19.5" customHeight="1">
      <c r="B54" s="119"/>
      <c r="C54" s="2" t="s">
        <v>128</v>
      </c>
      <c r="D54" s="1">
        <v>1</v>
      </c>
      <c r="E54" s="119"/>
      <c r="F54" s="119"/>
      <c r="G54" s="119"/>
    </row>
    <row r="55" spans="2:7" ht="19.5" customHeight="1">
      <c r="B55" s="119"/>
      <c r="C55" s="2" t="s">
        <v>259</v>
      </c>
      <c r="D55" s="1">
        <v>1</v>
      </c>
      <c r="E55" s="119"/>
      <c r="F55" s="119"/>
      <c r="G55" s="119"/>
    </row>
    <row r="56" spans="2:7" s="19" customFormat="1" ht="15.75">
      <c r="B56" s="11" t="s">
        <v>6</v>
      </c>
      <c r="C56" s="11"/>
      <c r="D56" s="11">
        <f>SUM(D49:D55)</f>
        <v>7</v>
      </c>
      <c r="E56" s="11"/>
      <c r="F56" s="11"/>
      <c r="G56" s="11"/>
    </row>
    <row r="57" spans="2:13" ht="20.25" customHeight="1">
      <c r="B57" s="128" t="s">
        <v>458</v>
      </c>
      <c r="C57" s="2" t="s">
        <v>479</v>
      </c>
      <c r="D57" s="1">
        <v>1</v>
      </c>
      <c r="E57" s="111" t="s">
        <v>594</v>
      </c>
      <c r="F57" s="111" t="s">
        <v>281</v>
      </c>
      <c r="G57" s="111" t="s">
        <v>134</v>
      </c>
      <c r="M57" s="31"/>
    </row>
    <row r="58" spans="2:7" ht="20.25" customHeight="1">
      <c r="B58" s="129"/>
      <c r="C58" s="2" t="s">
        <v>35</v>
      </c>
      <c r="D58" s="1">
        <v>1</v>
      </c>
      <c r="E58" s="119"/>
      <c r="F58" s="119"/>
      <c r="G58" s="119"/>
    </row>
    <row r="59" spans="2:7" ht="20.25" customHeight="1">
      <c r="B59" s="129"/>
      <c r="C59" s="2" t="s">
        <v>593</v>
      </c>
      <c r="D59" s="1">
        <v>1</v>
      </c>
      <c r="E59" s="119"/>
      <c r="F59" s="119"/>
      <c r="G59" s="119"/>
    </row>
    <row r="60" spans="2:7" ht="20.25" customHeight="1">
      <c r="B60" s="129"/>
      <c r="C60" s="2" t="s">
        <v>87</v>
      </c>
      <c r="D60" s="1">
        <v>2</v>
      </c>
      <c r="E60" s="119"/>
      <c r="F60" s="119"/>
      <c r="G60" s="119"/>
    </row>
    <row r="61" spans="2:7" ht="20.25" customHeight="1">
      <c r="B61" s="129"/>
      <c r="C61" s="2" t="s">
        <v>269</v>
      </c>
      <c r="D61" s="1">
        <v>1</v>
      </c>
      <c r="E61" s="119"/>
      <c r="F61" s="119"/>
      <c r="G61" s="119"/>
    </row>
    <row r="62" spans="2:7" ht="20.25" customHeight="1">
      <c r="B62" s="129"/>
      <c r="C62" s="2" t="s">
        <v>24</v>
      </c>
      <c r="D62" s="1">
        <v>1</v>
      </c>
      <c r="E62" s="119"/>
      <c r="F62" s="119"/>
      <c r="G62" s="119"/>
    </row>
    <row r="63" spans="2:13" ht="20.25" customHeight="1">
      <c r="B63" s="129"/>
      <c r="C63" s="2" t="s">
        <v>234</v>
      </c>
      <c r="D63" s="1">
        <v>1</v>
      </c>
      <c r="E63" s="119"/>
      <c r="F63" s="112"/>
      <c r="G63" s="119"/>
      <c r="M63" s="31"/>
    </row>
    <row r="64" spans="2:13" ht="32.25" customHeight="1">
      <c r="B64" s="129"/>
      <c r="C64" s="2" t="s">
        <v>70</v>
      </c>
      <c r="D64" s="1">
        <v>1</v>
      </c>
      <c r="E64" s="119"/>
      <c r="F64" s="111" t="s">
        <v>276</v>
      </c>
      <c r="G64" s="119"/>
      <c r="M64" s="31"/>
    </row>
    <row r="65" spans="2:13" ht="32.25" customHeight="1">
      <c r="B65" s="129"/>
      <c r="C65" s="2" t="s">
        <v>486</v>
      </c>
      <c r="D65" s="1">
        <v>1</v>
      </c>
      <c r="E65" s="119"/>
      <c r="F65" s="112"/>
      <c r="G65" s="119"/>
      <c r="M65" s="31"/>
    </row>
    <row r="66" spans="2:13" ht="32.25" customHeight="1">
      <c r="B66" s="129"/>
      <c r="C66" s="2" t="s">
        <v>459</v>
      </c>
      <c r="D66" s="1">
        <v>5</v>
      </c>
      <c r="E66" s="119"/>
      <c r="F66" s="141" t="s">
        <v>395</v>
      </c>
      <c r="G66" s="119"/>
      <c r="M66" s="31"/>
    </row>
    <row r="67" spans="2:13" ht="32.25" customHeight="1">
      <c r="B67" s="129"/>
      <c r="C67" s="2" t="s">
        <v>20</v>
      </c>
      <c r="D67" s="1">
        <v>2</v>
      </c>
      <c r="E67" s="119"/>
      <c r="F67" s="141"/>
      <c r="G67" s="119"/>
      <c r="M67" s="31"/>
    </row>
    <row r="68" spans="2:13" ht="24.75" customHeight="1">
      <c r="B68" s="129"/>
      <c r="C68" s="2" t="s">
        <v>83</v>
      </c>
      <c r="D68" s="1">
        <v>2</v>
      </c>
      <c r="E68" s="119"/>
      <c r="F68" s="141"/>
      <c r="G68" s="119"/>
      <c r="M68" s="31"/>
    </row>
    <row r="69" spans="2:13" ht="24.75" customHeight="1">
      <c r="B69" s="129"/>
      <c r="C69" s="2" t="s">
        <v>592</v>
      </c>
      <c r="D69" s="1">
        <v>2</v>
      </c>
      <c r="E69" s="119"/>
      <c r="F69" s="141"/>
      <c r="G69" s="119"/>
      <c r="M69" s="31"/>
    </row>
    <row r="70" spans="2:13" s="19" customFormat="1" ht="21" customHeight="1">
      <c r="B70" s="11" t="s">
        <v>6</v>
      </c>
      <c r="C70" s="51"/>
      <c r="D70" s="6">
        <v>21</v>
      </c>
      <c r="E70" s="51"/>
      <c r="F70" s="51"/>
      <c r="G70" s="51"/>
      <c r="M70" s="38"/>
    </row>
    <row r="71" spans="2:7" ht="19.5" customHeight="1">
      <c r="B71" s="111" t="s">
        <v>135</v>
      </c>
      <c r="C71" s="20" t="s">
        <v>132</v>
      </c>
      <c r="D71" s="1">
        <v>1</v>
      </c>
      <c r="E71" s="111" t="s">
        <v>137</v>
      </c>
      <c r="F71" s="111" t="s">
        <v>127</v>
      </c>
      <c r="G71" s="111" t="s">
        <v>138</v>
      </c>
    </row>
    <row r="72" spans="2:7" ht="36" customHeight="1">
      <c r="B72" s="119"/>
      <c r="C72" s="2" t="s">
        <v>475</v>
      </c>
      <c r="D72" s="1">
        <v>1</v>
      </c>
      <c r="E72" s="119"/>
      <c r="F72" s="119"/>
      <c r="G72" s="119"/>
    </row>
    <row r="73" spans="2:7" ht="19.5" customHeight="1">
      <c r="B73" s="119"/>
      <c r="C73" s="2" t="s">
        <v>139</v>
      </c>
      <c r="D73" s="1">
        <v>1</v>
      </c>
      <c r="E73" s="119"/>
      <c r="F73" s="119"/>
      <c r="G73" s="119"/>
    </row>
    <row r="74" spans="2:7" s="19" customFormat="1" ht="18.75" customHeight="1">
      <c r="B74" s="5" t="s">
        <v>6</v>
      </c>
      <c r="C74" s="5"/>
      <c r="D74" s="5">
        <f>SUM(D71:D73)</f>
        <v>3</v>
      </c>
      <c r="E74" s="5"/>
      <c r="F74" s="5"/>
      <c r="G74" s="5"/>
    </row>
    <row r="75" spans="2:7" ht="18.75" customHeight="1">
      <c r="B75" s="111" t="s">
        <v>142</v>
      </c>
      <c r="C75" s="2" t="s">
        <v>237</v>
      </c>
      <c r="D75" s="1">
        <v>3</v>
      </c>
      <c r="E75" s="111" t="s">
        <v>14</v>
      </c>
      <c r="F75" s="141" t="s">
        <v>278</v>
      </c>
      <c r="G75" s="111" t="s">
        <v>362</v>
      </c>
    </row>
    <row r="76" spans="2:7" ht="18.75" customHeight="1">
      <c r="B76" s="119"/>
      <c r="C76" s="2" t="s">
        <v>83</v>
      </c>
      <c r="D76" s="1">
        <v>2</v>
      </c>
      <c r="E76" s="119"/>
      <c r="F76" s="141"/>
      <c r="G76" s="119"/>
    </row>
    <row r="77" spans="2:7" ht="18.75" customHeight="1">
      <c r="B77" s="119"/>
      <c r="C77" s="20" t="s">
        <v>139</v>
      </c>
      <c r="D77" s="1">
        <v>2</v>
      </c>
      <c r="E77" s="119"/>
      <c r="F77" s="141"/>
      <c r="G77" s="119"/>
    </row>
    <row r="78" spans="2:7" ht="18.75" customHeight="1">
      <c r="B78" s="119"/>
      <c r="C78" s="2" t="s">
        <v>23</v>
      </c>
      <c r="D78" s="1">
        <v>1</v>
      </c>
      <c r="E78" s="119"/>
      <c r="F78" s="111" t="s">
        <v>273</v>
      </c>
      <c r="G78" s="119"/>
    </row>
    <row r="79" spans="2:7" ht="18.75" customHeight="1">
      <c r="B79" s="119"/>
      <c r="C79" s="2" t="s">
        <v>241</v>
      </c>
      <c r="D79" s="1">
        <v>1</v>
      </c>
      <c r="E79" s="119"/>
      <c r="F79" s="119"/>
      <c r="G79" s="119"/>
    </row>
    <row r="80" spans="2:7" ht="18.75" customHeight="1">
      <c r="B80" s="119"/>
      <c r="C80" s="101" t="s">
        <v>214</v>
      </c>
      <c r="D80" s="1">
        <v>1</v>
      </c>
      <c r="E80" s="119"/>
      <c r="F80" s="112"/>
      <c r="G80" s="119"/>
    </row>
    <row r="81" spans="2:7" ht="18.75" customHeight="1">
      <c r="B81" s="119"/>
      <c r="C81" s="2" t="s">
        <v>75</v>
      </c>
      <c r="D81" s="1">
        <v>1</v>
      </c>
      <c r="E81" s="119"/>
      <c r="F81" s="55" t="s">
        <v>281</v>
      </c>
      <c r="G81" s="119"/>
    </row>
    <row r="82" spans="2:7" ht="18.75" customHeight="1">
      <c r="B82" s="119"/>
      <c r="C82" s="2" t="s">
        <v>354</v>
      </c>
      <c r="D82" s="1">
        <v>1</v>
      </c>
      <c r="E82" s="119"/>
      <c r="F82" s="55" t="s">
        <v>274</v>
      </c>
      <c r="G82" s="119"/>
    </row>
    <row r="83" spans="2:7" ht="18.75" customHeight="1">
      <c r="B83" s="119"/>
      <c r="C83" s="2" t="s">
        <v>131</v>
      </c>
      <c r="D83" s="1">
        <v>1</v>
      </c>
      <c r="E83" s="119"/>
      <c r="F83" s="111" t="s">
        <v>273</v>
      </c>
      <c r="G83" s="119"/>
    </row>
    <row r="84" spans="2:7" ht="18.75" customHeight="1">
      <c r="B84" s="119"/>
      <c r="C84" s="2" t="s">
        <v>299</v>
      </c>
      <c r="D84" s="1">
        <v>1</v>
      </c>
      <c r="E84" s="119"/>
      <c r="F84" s="119"/>
      <c r="G84" s="119"/>
    </row>
    <row r="85" spans="2:7" ht="18.75" customHeight="1">
      <c r="B85" s="119"/>
      <c r="C85" s="2" t="s">
        <v>520</v>
      </c>
      <c r="D85" s="1">
        <v>2</v>
      </c>
      <c r="E85" s="119"/>
      <c r="F85" s="119"/>
      <c r="G85" s="119"/>
    </row>
    <row r="86" spans="2:7" ht="18.75" customHeight="1">
      <c r="B86" s="119"/>
      <c r="C86" s="2" t="s">
        <v>177</v>
      </c>
      <c r="D86" s="1">
        <v>1</v>
      </c>
      <c r="E86" s="119"/>
      <c r="F86" s="119"/>
      <c r="G86" s="119"/>
    </row>
    <row r="87" spans="2:7" ht="18.75" customHeight="1">
      <c r="B87" s="119"/>
      <c r="C87" s="2" t="s">
        <v>293</v>
      </c>
      <c r="D87" s="1">
        <v>1</v>
      </c>
      <c r="E87" s="119"/>
      <c r="F87" s="119"/>
      <c r="G87" s="119"/>
    </row>
    <row r="88" spans="2:7" ht="18.75" customHeight="1">
      <c r="B88" s="119"/>
      <c r="C88" s="2" t="s">
        <v>77</v>
      </c>
      <c r="D88" s="1">
        <v>1</v>
      </c>
      <c r="E88" s="112"/>
      <c r="F88" s="112"/>
      <c r="G88" s="112"/>
    </row>
    <row r="89" spans="2:7" s="19" customFormat="1" ht="19.5" customHeight="1">
      <c r="B89" s="5" t="s">
        <v>6</v>
      </c>
      <c r="C89" s="5"/>
      <c r="D89" s="5">
        <f>SUM(D75:D88)</f>
        <v>19</v>
      </c>
      <c r="E89" s="5"/>
      <c r="F89" s="5"/>
      <c r="G89" s="5"/>
    </row>
    <row r="90" spans="2:7" ht="21" customHeight="1">
      <c r="B90" s="111" t="s">
        <v>143</v>
      </c>
      <c r="C90" s="2" t="s">
        <v>77</v>
      </c>
      <c r="D90" s="1">
        <v>1</v>
      </c>
      <c r="E90" s="111" t="s">
        <v>381</v>
      </c>
      <c r="F90" s="141" t="s">
        <v>276</v>
      </c>
      <c r="G90" s="111" t="s">
        <v>144</v>
      </c>
    </row>
    <row r="91" spans="2:7" ht="21" customHeight="1">
      <c r="B91" s="119"/>
      <c r="C91" s="2" t="s">
        <v>34</v>
      </c>
      <c r="D91" s="1">
        <v>1</v>
      </c>
      <c r="E91" s="119"/>
      <c r="F91" s="141"/>
      <c r="G91" s="119"/>
    </row>
    <row r="92" spans="2:7" ht="21" customHeight="1">
      <c r="B92" s="119"/>
      <c r="C92" s="2" t="s">
        <v>99</v>
      </c>
      <c r="D92" s="1">
        <v>1</v>
      </c>
      <c r="E92" s="119"/>
      <c r="F92" s="2" t="s">
        <v>382</v>
      </c>
      <c r="G92" s="119"/>
    </row>
    <row r="93" spans="2:7" ht="21" customHeight="1">
      <c r="B93" s="119"/>
      <c r="C93" s="20" t="s">
        <v>132</v>
      </c>
      <c r="D93" s="1">
        <v>1</v>
      </c>
      <c r="E93" s="119"/>
      <c r="F93" s="111" t="s">
        <v>281</v>
      </c>
      <c r="G93" s="119"/>
    </row>
    <row r="94" spans="2:7" ht="21" customHeight="1">
      <c r="B94" s="119"/>
      <c r="C94" s="2" t="s">
        <v>139</v>
      </c>
      <c r="D94" s="1">
        <v>2</v>
      </c>
      <c r="E94" s="112"/>
      <c r="F94" s="112"/>
      <c r="G94" s="119"/>
    </row>
    <row r="95" spans="2:7" ht="21" customHeight="1">
      <c r="B95" s="119"/>
      <c r="C95" s="2" t="s">
        <v>77</v>
      </c>
      <c r="D95" s="1">
        <v>1</v>
      </c>
      <c r="E95" s="53"/>
      <c r="F95" s="111" t="s">
        <v>276</v>
      </c>
      <c r="G95" s="119"/>
    </row>
    <row r="96" spans="2:7" ht="21" customHeight="1">
      <c r="B96" s="119"/>
      <c r="C96" s="2" t="s">
        <v>136</v>
      </c>
      <c r="D96" s="1">
        <v>1</v>
      </c>
      <c r="E96" s="119"/>
      <c r="F96" s="119"/>
      <c r="G96" s="119"/>
    </row>
    <row r="97" spans="2:7" ht="21" customHeight="1">
      <c r="B97" s="119"/>
      <c r="C97" s="2" t="s">
        <v>164</v>
      </c>
      <c r="D97" s="1">
        <v>6</v>
      </c>
      <c r="E97" s="119"/>
      <c r="F97" s="119"/>
      <c r="G97" s="119"/>
    </row>
    <row r="98" spans="2:7" ht="21" customHeight="1">
      <c r="B98" s="119"/>
      <c r="C98" s="2" t="s">
        <v>145</v>
      </c>
      <c r="D98" s="1">
        <v>1</v>
      </c>
      <c r="E98" s="119"/>
      <c r="F98" s="119"/>
      <c r="G98" s="119"/>
    </row>
    <row r="99" spans="2:7" ht="21" customHeight="1">
      <c r="B99" s="119"/>
      <c r="C99" s="2" t="s">
        <v>220</v>
      </c>
      <c r="D99" s="1">
        <v>1</v>
      </c>
      <c r="E99" s="119"/>
      <c r="F99" s="112"/>
      <c r="G99" s="119"/>
    </row>
    <row r="100" spans="2:7" ht="21" customHeight="1">
      <c r="B100" s="119"/>
      <c r="C100" s="2" t="s">
        <v>83</v>
      </c>
      <c r="D100" s="1">
        <v>1</v>
      </c>
      <c r="E100" s="119"/>
      <c r="F100" s="55" t="s">
        <v>382</v>
      </c>
      <c r="G100" s="119"/>
    </row>
    <row r="101" spans="2:7" ht="21" customHeight="1">
      <c r="B101" s="119"/>
      <c r="C101" s="2" t="s">
        <v>146</v>
      </c>
      <c r="D101" s="1">
        <v>1</v>
      </c>
      <c r="E101" s="119"/>
      <c r="F101" s="2" t="s">
        <v>383</v>
      </c>
      <c r="G101" s="119"/>
    </row>
    <row r="102" spans="2:7" ht="21" customHeight="1">
      <c r="B102" s="119"/>
      <c r="C102" s="2" t="s">
        <v>147</v>
      </c>
      <c r="D102" s="1">
        <v>1</v>
      </c>
      <c r="E102" s="119"/>
      <c r="F102" s="141" t="s">
        <v>276</v>
      </c>
      <c r="G102" s="119"/>
    </row>
    <row r="103" spans="2:7" ht="21" customHeight="1">
      <c r="B103" s="119"/>
      <c r="C103" s="2" t="s">
        <v>148</v>
      </c>
      <c r="D103" s="1">
        <v>2</v>
      </c>
      <c r="E103" s="119"/>
      <c r="F103" s="141"/>
      <c r="G103" s="119"/>
    </row>
    <row r="104" spans="2:7" ht="21" customHeight="1">
      <c r="B104" s="119"/>
      <c r="C104" s="2" t="s">
        <v>149</v>
      </c>
      <c r="D104" s="1">
        <v>1</v>
      </c>
      <c r="E104" s="119"/>
      <c r="F104" s="141"/>
      <c r="G104" s="119"/>
    </row>
    <row r="105" spans="2:7" ht="21" customHeight="1">
      <c r="B105" s="119"/>
      <c r="C105" s="2" t="s">
        <v>150</v>
      </c>
      <c r="D105" s="1">
        <v>1</v>
      </c>
      <c r="E105" s="119"/>
      <c r="F105" s="141"/>
      <c r="G105" s="119"/>
    </row>
    <row r="106" spans="2:7" ht="21" customHeight="1">
      <c r="B106" s="119"/>
      <c r="C106" s="2" t="s">
        <v>151</v>
      </c>
      <c r="D106" s="1">
        <v>4</v>
      </c>
      <c r="E106" s="119"/>
      <c r="F106" s="141"/>
      <c r="G106" s="119"/>
    </row>
    <row r="107" spans="2:7" ht="21" customHeight="1">
      <c r="B107" s="119"/>
      <c r="C107" s="2" t="s">
        <v>553</v>
      </c>
      <c r="D107" s="1">
        <v>3</v>
      </c>
      <c r="E107" s="119"/>
      <c r="F107" s="141"/>
      <c r="G107" s="119"/>
    </row>
    <row r="108" spans="2:7" ht="21" customHeight="1">
      <c r="B108" s="119"/>
      <c r="C108" s="2" t="s">
        <v>206</v>
      </c>
      <c r="D108" s="1">
        <v>1</v>
      </c>
      <c r="E108" s="119"/>
      <c r="F108" s="141"/>
      <c r="G108" s="119"/>
    </row>
    <row r="109" spans="2:7" ht="21" customHeight="1">
      <c r="B109" s="119"/>
      <c r="C109" s="2" t="s">
        <v>229</v>
      </c>
      <c r="D109" s="1">
        <v>1</v>
      </c>
      <c r="E109" s="119"/>
      <c r="F109" s="141"/>
      <c r="G109" s="119"/>
    </row>
    <row r="110" spans="2:7" ht="21" customHeight="1">
      <c r="B110" s="119"/>
      <c r="C110" s="2" t="s">
        <v>139</v>
      </c>
      <c r="D110" s="1">
        <v>6</v>
      </c>
      <c r="E110" s="119"/>
      <c r="F110" s="2" t="s">
        <v>281</v>
      </c>
      <c r="G110" s="119"/>
    </row>
    <row r="111" spans="2:7" ht="21" customHeight="1">
      <c r="B111" s="119"/>
      <c r="C111" s="2" t="s">
        <v>152</v>
      </c>
      <c r="D111" s="1">
        <v>1</v>
      </c>
      <c r="E111" s="119"/>
      <c r="F111" s="141" t="s">
        <v>276</v>
      </c>
      <c r="G111" s="119"/>
    </row>
    <row r="112" spans="2:7" ht="21" customHeight="1">
      <c r="B112" s="119"/>
      <c r="C112" s="2" t="s">
        <v>220</v>
      </c>
      <c r="D112" s="1">
        <v>1</v>
      </c>
      <c r="E112" s="119"/>
      <c r="F112" s="141"/>
      <c r="G112" s="119"/>
    </row>
    <row r="113" spans="2:7" ht="21" customHeight="1">
      <c r="B113" s="119"/>
      <c r="C113" s="2" t="s">
        <v>153</v>
      </c>
      <c r="D113" s="1">
        <v>1</v>
      </c>
      <c r="E113" s="119"/>
      <c r="F113" s="141"/>
      <c r="G113" s="119"/>
    </row>
    <row r="114" spans="2:7" ht="21" customHeight="1">
      <c r="B114" s="119"/>
      <c r="C114" s="2" t="s">
        <v>154</v>
      </c>
      <c r="D114" s="1">
        <v>5</v>
      </c>
      <c r="E114" s="119"/>
      <c r="F114" s="141"/>
      <c r="G114" s="119"/>
    </row>
    <row r="115" spans="2:7" ht="21" customHeight="1">
      <c r="B115" s="119"/>
      <c r="C115" s="2" t="s">
        <v>230</v>
      </c>
      <c r="D115" s="1">
        <v>1</v>
      </c>
      <c r="E115" s="119"/>
      <c r="F115" s="141"/>
      <c r="G115" s="119"/>
    </row>
    <row r="116" spans="2:7" ht="21" customHeight="1">
      <c r="B116" s="119"/>
      <c r="C116" s="2" t="s">
        <v>78</v>
      </c>
      <c r="D116" s="1">
        <v>1</v>
      </c>
      <c r="E116" s="119"/>
      <c r="F116" s="141"/>
      <c r="G116" s="119"/>
    </row>
    <row r="117" spans="2:7" ht="21" customHeight="1">
      <c r="B117" s="119"/>
      <c r="C117" s="53" t="s">
        <v>384</v>
      </c>
      <c r="D117" s="1">
        <v>1</v>
      </c>
      <c r="E117" s="119"/>
      <c r="F117" s="141"/>
      <c r="G117" s="119"/>
    </row>
    <row r="118" spans="2:7" ht="21" customHeight="1">
      <c r="B118" s="119"/>
      <c r="C118" s="2" t="s">
        <v>132</v>
      </c>
      <c r="D118" s="1">
        <v>6</v>
      </c>
      <c r="E118" s="112"/>
      <c r="F118" s="2" t="s">
        <v>281</v>
      </c>
      <c r="G118" s="119"/>
    </row>
    <row r="119" spans="2:7" s="19" customFormat="1" ht="21.75" customHeight="1">
      <c r="B119" s="5" t="s">
        <v>6</v>
      </c>
      <c r="C119" s="5"/>
      <c r="D119" s="5">
        <v>55</v>
      </c>
      <c r="E119" s="5"/>
      <c r="F119" s="5"/>
      <c r="G119" s="5"/>
    </row>
    <row r="120" spans="2:7" ht="29.25" customHeight="1">
      <c r="B120" s="111" t="s">
        <v>157</v>
      </c>
      <c r="C120" s="2" t="s">
        <v>140</v>
      </c>
      <c r="D120" s="1">
        <v>1</v>
      </c>
      <c r="E120" s="111" t="s">
        <v>14</v>
      </c>
      <c r="F120" s="56" t="s">
        <v>273</v>
      </c>
      <c r="G120" s="111" t="s">
        <v>401</v>
      </c>
    </row>
    <row r="121" spans="2:7" ht="29.25" customHeight="1">
      <c r="B121" s="119"/>
      <c r="C121" s="2" t="s">
        <v>228</v>
      </c>
      <c r="D121" s="1">
        <v>3</v>
      </c>
      <c r="E121" s="119"/>
      <c r="F121" s="56" t="s">
        <v>285</v>
      </c>
      <c r="G121" s="119"/>
    </row>
    <row r="122" spans="2:7" ht="25.5" customHeight="1">
      <c r="B122" s="119"/>
      <c r="C122" s="2" t="s">
        <v>151</v>
      </c>
      <c r="D122" s="1">
        <v>3</v>
      </c>
      <c r="E122" s="119"/>
      <c r="F122" s="2" t="s">
        <v>393</v>
      </c>
      <c r="G122" s="119"/>
    </row>
    <row r="123" spans="2:7" ht="25.5" customHeight="1">
      <c r="B123" s="119"/>
      <c r="C123" s="2" t="s">
        <v>78</v>
      </c>
      <c r="D123" s="1">
        <v>1</v>
      </c>
      <c r="E123" s="119"/>
      <c r="F123" s="2" t="s">
        <v>281</v>
      </c>
      <c r="G123" s="119"/>
    </row>
    <row r="124" spans="2:7" ht="25.5" customHeight="1">
      <c r="B124" s="119"/>
      <c r="C124" s="2" t="s">
        <v>155</v>
      </c>
      <c r="D124" s="1">
        <v>1</v>
      </c>
      <c r="E124" s="119"/>
      <c r="F124" s="2" t="s">
        <v>281</v>
      </c>
      <c r="G124" s="119"/>
    </row>
    <row r="125" spans="2:7" ht="25.5" customHeight="1">
      <c r="B125" s="119"/>
      <c r="C125" s="2" t="s">
        <v>284</v>
      </c>
      <c r="D125" s="1">
        <v>2</v>
      </c>
      <c r="E125" s="119"/>
      <c r="F125" s="2" t="s">
        <v>281</v>
      </c>
      <c r="G125" s="119"/>
    </row>
    <row r="126" spans="2:7" ht="25.5" customHeight="1">
      <c r="B126" s="119"/>
      <c r="C126" s="2" t="s">
        <v>193</v>
      </c>
      <c r="D126" s="1">
        <v>1</v>
      </c>
      <c r="E126" s="119"/>
      <c r="F126" s="111" t="s">
        <v>395</v>
      </c>
      <c r="G126" s="119"/>
    </row>
    <row r="127" spans="2:7" ht="25.5" customHeight="1">
      <c r="B127" s="119"/>
      <c r="C127" s="2" t="s">
        <v>25</v>
      </c>
      <c r="D127" s="1">
        <v>1</v>
      </c>
      <c r="E127" s="119"/>
      <c r="F127" s="119"/>
      <c r="G127" s="119"/>
    </row>
    <row r="128" spans="2:7" ht="25.5" customHeight="1">
      <c r="B128" s="119"/>
      <c r="C128" s="2" t="s">
        <v>266</v>
      </c>
      <c r="D128" s="1">
        <v>1</v>
      </c>
      <c r="E128" s="119"/>
      <c r="F128" s="119"/>
      <c r="G128" s="119"/>
    </row>
    <row r="129" spans="2:7" ht="25.5" customHeight="1">
      <c r="B129" s="119"/>
      <c r="C129" s="2" t="s">
        <v>396</v>
      </c>
      <c r="D129" s="1">
        <v>1</v>
      </c>
      <c r="E129" s="119"/>
      <c r="F129" s="112"/>
      <c r="G129" s="119"/>
    </row>
    <row r="130" spans="2:7" ht="25.5" customHeight="1">
      <c r="B130" s="119"/>
      <c r="C130" s="2" t="s">
        <v>293</v>
      </c>
      <c r="D130" s="1">
        <v>1</v>
      </c>
      <c r="E130" s="119"/>
      <c r="F130" s="2" t="s">
        <v>394</v>
      </c>
      <c r="G130" s="119"/>
    </row>
    <row r="131" spans="2:7" ht="25.5" customHeight="1">
      <c r="B131" s="119"/>
      <c r="C131" s="2" t="s">
        <v>301</v>
      </c>
      <c r="D131" s="1">
        <v>1</v>
      </c>
      <c r="E131" s="119"/>
      <c r="F131" s="2" t="s">
        <v>391</v>
      </c>
      <c r="G131" s="119"/>
    </row>
    <row r="132" spans="2:7" ht="50.25" customHeight="1">
      <c r="B132" s="119"/>
      <c r="C132" s="2" t="s">
        <v>392</v>
      </c>
      <c r="D132" s="1">
        <v>1</v>
      </c>
      <c r="E132" s="119"/>
      <c r="F132" s="2" t="s">
        <v>391</v>
      </c>
      <c r="G132" s="119"/>
    </row>
    <row r="133" spans="2:7" ht="25.5" customHeight="1">
      <c r="B133" s="119"/>
      <c r="C133" s="20" t="s">
        <v>34</v>
      </c>
      <c r="D133" s="1">
        <v>1</v>
      </c>
      <c r="E133" s="119"/>
      <c r="F133" s="2" t="s">
        <v>393</v>
      </c>
      <c r="G133" s="119"/>
    </row>
    <row r="134" spans="2:7" ht="36" customHeight="1">
      <c r="B134" s="119"/>
      <c r="C134" s="2" t="s">
        <v>397</v>
      </c>
      <c r="D134" s="1">
        <v>1</v>
      </c>
      <c r="E134" s="119"/>
      <c r="F134" s="2" t="s">
        <v>273</v>
      </c>
      <c r="G134" s="119"/>
    </row>
    <row r="135" spans="2:7" ht="31.5" customHeight="1">
      <c r="B135" s="119"/>
      <c r="C135" s="2" t="s">
        <v>112</v>
      </c>
      <c r="D135" s="1">
        <v>1</v>
      </c>
      <c r="E135" s="112"/>
      <c r="F135" s="2" t="s">
        <v>278</v>
      </c>
      <c r="G135" s="112"/>
    </row>
    <row r="136" spans="2:7" s="19" customFormat="1" ht="20.25" customHeight="1">
      <c r="B136" s="5" t="s">
        <v>6</v>
      </c>
      <c r="C136" s="5"/>
      <c r="D136" s="5">
        <f>SUM(D120:D135)</f>
        <v>21</v>
      </c>
      <c r="E136" s="5"/>
      <c r="F136" s="5"/>
      <c r="G136" s="5"/>
    </row>
    <row r="137" spans="2:7" ht="37.5" customHeight="1">
      <c r="B137" s="111" t="s">
        <v>158</v>
      </c>
      <c r="C137" s="2" t="s">
        <v>435</v>
      </c>
      <c r="D137" s="1">
        <v>1</v>
      </c>
      <c r="E137" s="111" t="s">
        <v>159</v>
      </c>
      <c r="F137" s="1">
        <v>30832.07</v>
      </c>
      <c r="G137" s="111" t="s">
        <v>434</v>
      </c>
    </row>
    <row r="138" spans="2:7" ht="36.75" customHeight="1">
      <c r="B138" s="119"/>
      <c r="C138" s="2" t="s">
        <v>214</v>
      </c>
      <c r="D138" s="1">
        <v>1</v>
      </c>
      <c r="E138" s="119"/>
      <c r="F138" s="1">
        <v>30832.07</v>
      </c>
      <c r="G138" s="119"/>
    </row>
    <row r="139" spans="2:7" ht="26.25" customHeight="1">
      <c r="B139" s="119"/>
      <c r="C139" s="2" t="s">
        <v>436</v>
      </c>
      <c r="D139" s="1">
        <v>1</v>
      </c>
      <c r="E139" s="119"/>
      <c r="F139" s="1">
        <v>29372.4</v>
      </c>
      <c r="G139" s="119"/>
    </row>
    <row r="140" spans="2:7" ht="26.25" customHeight="1">
      <c r="B140" s="119"/>
      <c r="C140" s="2" t="s">
        <v>437</v>
      </c>
      <c r="D140" s="1">
        <v>1</v>
      </c>
      <c r="E140" s="119"/>
      <c r="F140" s="1">
        <v>30832.07</v>
      </c>
      <c r="G140" s="119"/>
    </row>
    <row r="141" spans="2:7" ht="24.75" customHeight="1">
      <c r="B141" s="119"/>
      <c r="C141" s="2" t="s">
        <v>133</v>
      </c>
      <c r="D141" s="1">
        <v>1</v>
      </c>
      <c r="E141" s="119"/>
      <c r="F141" s="1">
        <v>29372.04</v>
      </c>
      <c r="G141" s="119"/>
    </row>
    <row r="142" spans="2:7" ht="24.75" customHeight="1">
      <c r="B142" s="119"/>
      <c r="C142" s="2" t="s">
        <v>193</v>
      </c>
      <c r="D142" s="1">
        <v>1</v>
      </c>
      <c r="E142" s="119"/>
      <c r="F142" s="1">
        <v>29372.04</v>
      </c>
      <c r="G142" s="119"/>
    </row>
    <row r="143" spans="2:7" ht="24.75" customHeight="1">
      <c r="B143" s="119"/>
      <c r="C143" s="2" t="s">
        <v>438</v>
      </c>
      <c r="D143" s="1">
        <v>1</v>
      </c>
      <c r="E143" s="119"/>
      <c r="F143" s="1">
        <v>30832.07</v>
      </c>
      <c r="G143" s="119"/>
    </row>
    <row r="144" spans="2:7" ht="35.25" customHeight="1">
      <c r="B144" s="119"/>
      <c r="C144" s="2" t="s">
        <v>160</v>
      </c>
      <c r="D144" s="1">
        <v>2</v>
      </c>
      <c r="E144" s="119"/>
      <c r="F144" s="1">
        <v>33657.6</v>
      </c>
      <c r="G144" s="119"/>
    </row>
    <row r="145" spans="2:7" ht="35.25" customHeight="1">
      <c r="B145" s="119"/>
      <c r="C145" s="2" t="s">
        <v>302</v>
      </c>
      <c r="D145" s="1">
        <v>1</v>
      </c>
      <c r="E145" s="119"/>
      <c r="F145" s="1">
        <v>38422.27</v>
      </c>
      <c r="G145" s="119"/>
    </row>
    <row r="146" spans="2:7" ht="34.5" customHeight="1">
      <c r="B146" s="119"/>
      <c r="C146" s="2" t="s">
        <v>161</v>
      </c>
      <c r="D146" s="1">
        <v>2</v>
      </c>
      <c r="E146" s="119"/>
      <c r="F146" s="1">
        <v>29372.4</v>
      </c>
      <c r="G146" s="119"/>
    </row>
    <row r="147" spans="2:7" ht="35.25" customHeight="1">
      <c r="B147" s="119"/>
      <c r="C147" s="2" t="s">
        <v>439</v>
      </c>
      <c r="D147" s="1">
        <v>1</v>
      </c>
      <c r="E147" s="119"/>
      <c r="F147" s="1">
        <v>32343.36</v>
      </c>
      <c r="G147" s="119"/>
    </row>
    <row r="148" spans="2:7" ht="35.25" customHeight="1">
      <c r="B148" s="119"/>
      <c r="C148" s="2" t="s">
        <v>558</v>
      </c>
      <c r="D148" s="1">
        <v>0.5</v>
      </c>
      <c r="E148" s="119"/>
      <c r="F148" s="59">
        <v>16250.13</v>
      </c>
      <c r="G148" s="119"/>
    </row>
    <row r="149" spans="2:7" ht="33.75" customHeight="1">
      <c r="B149" s="119"/>
      <c r="C149" s="2" t="s">
        <v>440</v>
      </c>
      <c r="D149" s="1">
        <v>1</v>
      </c>
      <c r="E149" s="119"/>
      <c r="F149" s="59">
        <v>30177.6</v>
      </c>
      <c r="G149" s="119"/>
    </row>
    <row r="150" spans="2:7" ht="27" customHeight="1">
      <c r="B150" s="119"/>
      <c r="C150" s="2" t="s">
        <v>441</v>
      </c>
      <c r="D150" s="1">
        <v>1</v>
      </c>
      <c r="E150" s="119"/>
      <c r="F150" s="1">
        <v>29372.4</v>
      </c>
      <c r="G150" s="119"/>
    </row>
    <row r="151" spans="2:7" ht="31.5">
      <c r="B151" s="119"/>
      <c r="C151" s="2" t="s">
        <v>162</v>
      </c>
      <c r="D151" s="1">
        <v>0.5</v>
      </c>
      <c r="E151" s="119"/>
      <c r="F151" s="1">
        <v>15846.82</v>
      </c>
      <c r="G151" s="119"/>
    </row>
    <row r="152" spans="2:7" ht="31.5" customHeight="1">
      <c r="B152" s="119"/>
      <c r="C152" s="2" t="s">
        <v>397</v>
      </c>
      <c r="D152" s="1">
        <v>2</v>
      </c>
      <c r="E152" s="119"/>
      <c r="F152" s="1">
        <v>31693.63</v>
      </c>
      <c r="G152" s="119"/>
    </row>
    <row r="153" spans="2:7" ht="31.5">
      <c r="B153" s="119"/>
      <c r="C153" s="2" t="s">
        <v>163</v>
      </c>
      <c r="D153" s="1">
        <v>1</v>
      </c>
      <c r="E153" s="119"/>
      <c r="F153" s="1">
        <v>35173.63</v>
      </c>
      <c r="G153" s="119"/>
    </row>
    <row r="154" spans="2:7" ht="31.5">
      <c r="B154" s="119"/>
      <c r="C154" s="2" t="s">
        <v>559</v>
      </c>
      <c r="D154" s="1">
        <v>1</v>
      </c>
      <c r="E154" s="119"/>
      <c r="F154" s="1">
        <v>38422.27</v>
      </c>
      <c r="G154" s="119"/>
    </row>
    <row r="155" spans="2:7" ht="27" customHeight="1">
      <c r="B155" s="119"/>
      <c r="C155" s="2" t="s">
        <v>78</v>
      </c>
      <c r="D155" s="1">
        <v>1</v>
      </c>
      <c r="E155" s="119"/>
      <c r="F155" s="1">
        <v>29372.4</v>
      </c>
      <c r="G155" s="119"/>
    </row>
    <row r="156" spans="2:7" ht="31.5">
      <c r="B156" s="119"/>
      <c r="C156" s="2" t="s">
        <v>303</v>
      </c>
      <c r="D156" s="1">
        <v>0.5</v>
      </c>
      <c r="E156" s="119"/>
      <c r="F156" s="1">
        <v>15416.03</v>
      </c>
      <c r="G156" s="119"/>
    </row>
    <row r="157" spans="2:7" ht="31.5">
      <c r="B157" s="119"/>
      <c r="C157" s="2" t="s">
        <v>304</v>
      </c>
      <c r="D157" s="1">
        <v>0.5</v>
      </c>
      <c r="E157" s="119"/>
      <c r="F157" s="1">
        <v>15728.82</v>
      </c>
      <c r="G157" s="119"/>
    </row>
    <row r="158" spans="2:7" ht="31.5">
      <c r="B158" s="119"/>
      <c r="C158" s="2" t="s">
        <v>560</v>
      </c>
      <c r="D158" s="1">
        <v>1</v>
      </c>
      <c r="E158" s="119"/>
      <c r="F158" s="1">
        <v>17292.75</v>
      </c>
      <c r="G158" s="119"/>
    </row>
    <row r="159" spans="2:7" ht="35.25" customHeight="1">
      <c r="B159" s="119"/>
      <c r="C159" s="2" t="s">
        <v>165</v>
      </c>
      <c r="D159" s="1">
        <v>1</v>
      </c>
      <c r="E159" s="119"/>
      <c r="F159" s="1">
        <v>30832.07</v>
      </c>
      <c r="G159" s="119"/>
    </row>
    <row r="160" spans="2:7" ht="40.5" customHeight="1">
      <c r="B160" s="119"/>
      <c r="C160" s="2" t="s">
        <v>166</v>
      </c>
      <c r="D160" s="1">
        <v>1</v>
      </c>
      <c r="E160" s="119"/>
      <c r="F160" s="1">
        <v>30832.08</v>
      </c>
      <c r="G160" s="119"/>
    </row>
    <row r="161" spans="2:7" ht="21" customHeight="1">
      <c r="B161" s="119"/>
      <c r="C161" s="2" t="s">
        <v>261</v>
      </c>
      <c r="D161" s="1">
        <v>1</v>
      </c>
      <c r="E161" s="119"/>
      <c r="F161" s="1">
        <v>30177.6</v>
      </c>
      <c r="G161" s="119"/>
    </row>
    <row r="162" spans="2:7" ht="36" customHeight="1">
      <c r="B162" s="119"/>
      <c r="C162" s="2" t="s">
        <v>305</v>
      </c>
      <c r="D162" s="1">
        <v>0.75</v>
      </c>
      <c r="E162" s="119"/>
      <c r="F162" s="1">
        <v>24257.52</v>
      </c>
      <c r="G162" s="119"/>
    </row>
    <row r="163" spans="2:7" ht="24.75" customHeight="1">
      <c r="B163" s="119"/>
      <c r="C163" s="2" t="s">
        <v>287</v>
      </c>
      <c r="D163" s="58">
        <v>1</v>
      </c>
      <c r="E163" s="119"/>
      <c r="F163" s="1">
        <v>31457.64</v>
      </c>
      <c r="G163" s="119"/>
    </row>
    <row r="164" spans="2:7" ht="24.75" customHeight="1">
      <c r="B164" s="119"/>
      <c r="C164" s="2" t="s">
        <v>442</v>
      </c>
      <c r="D164" s="1">
        <v>0.5</v>
      </c>
      <c r="E164" s="119"/>
      <c r="F164" s="1">
        <v>15846.82</v>
      </c>
      <c r="G164" s="119"/>
    </row>
    <row r="165" spans="2:7" ht="24.75" customHeight="1">
      <c r="B165" s="119"/>
      <c r="C165" s="2" t="s">
        <v>288</v>
      </c>
      <c r="D165" s="1">
        <v>1</v>
      </c>
      <c r="E165" s="119"/>
      <c r="F165" s="1">
        <v>30832.07</v>
      </c>
      <c r="G165" s="119"/>
    </row>
    <row r="166" spans="2:7" ht="24.75" customHeight="1">
      <c r="B166" s="119"/>
      <c r="C166" s="2" t="s">
        <v>289</v>
      </c>
      <c r="D166" s="1">
        <v>1</v>
      </c>
      <c r="E166" s="119"/>
      <c r="F166" s="1">
        <v>32664.34</v>
      </c>
      <c r="G166" s="119"/>
    </row>
    <row r="167" spans="2:7" ht="24.75" customHeight="1">
      <c r="B167" s="119"/>
      <c r="C167" s="2" t="s">
        <v>290</v>
      </c>
      <c r="D167" s="1">
        <v>2</v>
      </c>
      <c r="E167" s="119"/>
      <c r="F167" s="1">
        <v>30832.07</v>
      </c>
      <c r="G167" s="119"/>
    </row>
    <row r="168" spans="2:7" ht="35.25" customHeight="1">
      <c r="B168" s="119"/>
      <c r="C168" s="2" t="s">
        <v>306</v>
      </c>
      <c r="D168" s="1">
        <v>1</v>
      </c>
      <c r="E168" s="119"/>
      <c r="F168" s="1">
        <v>35173.63</v>
      </c>
      <c r="G168" s="119"/>
    </row>
    <row r="169" spans="2:7" ht="48.75" customHeight="1">
      <c r="B169" s="119"/>
      <c r="C169" s="2" t="s">
        <v>561</v>
      </c>
      <c r="D169" s="1">
        <v>1</v>
      </c>
      <c r="E169" s="119"/>
      <c r="F169" s="1">
        <v>38422.27</v>
      </c>
      <c r="G169" s="119"/>
    </row>
    <row r="170" spans="2:7" ht="35.25" customHeight="1">
      <c r="B170" s="119"/>
      <c r="C170" s="2" t="s">
        <v>291</v>
      </c>
      <c r="D170" s="1">
        <v>2</v>
      </c>
      <c r="E170" s="119"/>
      <c r="F170" s="1">
        <v>29372.4</v>
      </c>
      <c r="G170" s="119"/>
    </row>
    <row r="171" spans="2:7" ht="35.25" customHeight="1">
      <c r="B171" s="119"/>
      <c r="C171" s="2" t="s">
        <v>292</v>
      </c>
      <c r="D171" s="1">
        <v>1</v>
      </c>
      <c r="E171" s="119"/>
      <c r="F171" s="1">
        <v>29372.4</v>
      </c>
      <c r="G171" s="119"/>
    </row>
    <row r="172" spans="2:7" ht="27" customHeight="1">
      <c r="B172" s="119"/>
      <c r="C172" s="2" t="s">
        <v>132</v>
      </c>
      <c r="D172" s="1">
        <v>2</v>
      </c>
      <c r="E172" s="119"/>
      <c r="F172" s="1">
        <v>32343.36</v>
      </c>
      <c r="G172" s="119"/>
    </row>
    <row r="173" spans="2:7" ht="35.25" customHeight="1">
      <c r="B173" s="119"/>
      <c r="C173" s="2" t="s">
        <v>307</v>
      </c>
      <c r="D173" s="1">
        <v>1</v>
      </c>
      <c r="E173" s="119"/>
      <c r="F173" s="1">
        <v>29372.4</v>
      </c>
      <c r="G173" s="119"/>
    </row>
    <row r="174" spans="2:7" ht="20.25" customHeight="1">
      <c r="B174" s="119"/>
      <c r="C174" s="2" t="s">
        <v>354</v>
      </c>
      <c r="D174" s="1">
        <v>1</v>
      </c>
      <c r="E174" s="119"/>
      <c r="F174" s="1">
        <v>20568</v>
      </c>
      <c r="G174" s="119"/>
    </row>
    <row r="175" spans="2:7" s="19" customFormat="1" ht="15.75">
      <c r="B175" s="5" t="s">
        <v>6</v>
      </c>
      <c r="C175" s="5"/>
      <c r="D175" s="5">
        <f>SUM(D137:D174)</f>
        <v>41.25</v>
      </c>
      <c r="E175" s="5"/>
      <c r="F175" s="5"/>
      <c r="G175" s="5"/>
    </row>
    <row r="176" spans="2:7" ht="33.75" customHeight="1">
      <c r="B176" s="111" t="s">
        <v>173</v>
      </c>
      <c r="C176" s="2" t="s">
        <v>140</v>
      </c>
      <c r="D176" s="1">
        <v>1</v>
      </c>
      <c r="E176" s="111" t="s">
        <v>573</v>
      </c>
      <c r="F176" s="1" t="s">
        <v>567</v>
      </c>
      <c r="G176" s="111" t="s">
        <v>572</v>
      </c>
    </row>
    <row r="177" spans="2:7" ht="33.75" customHeight="1">
      <c r="B177" s="144"/>
      <c r="C177" s="2" t="s">
        <v>568</v>
      </c>
      <c r="D177" s="1">
        <v>1</v>
      </c>
      <c r="E177" s="119"/>
      <c r="F177" s="1" t="s">
        <v>569</v>
      </c>
      <c r="G177" s="129"/>
    </row>
    <row r="178" spans="2:7" ht="33.75" customHeight="1">
      <c r="B178" s="144"/>
      <c r="C178" s="2" t="s">
        <v>570</v>
      </c>
      <c r="D178" s="1">
        <v>1</v>
      </c>
      <c r="E178" s="119"/>
      <c r="F178" s="1" t="s">
        <v>571</v>
      </c>
      <c r="G178" s="129"/>
    </row>
    <row r="179" spans="2:7" s="19" customFormat="1" ht="15.75">
      <c r="B179" s="5" t="s">
        <v>6</v>
      </c>
      <c r="C179" s="5"/>
      <c r="D179" s="5">
        <v>3</v>
      </c>
      <c r="E179" s="16"/>
      <c r="F179" s="3"/>
      <c r="G179" s="2"/>
    </row>
    <row r="180" spans="2:7" ht="19.5" customHeight="1">
      <c r="B180" s="111" t="s">
        <v>174</v>
      </c>
      <c r="C180" s="2" t="s">
        <v>206</v>
      </c>
      <c r="D180" s="1">
        <v>1</v>
      </c>
      <c r="E180" s="111" t="s">
        <v>547</v>
      </c>
      <c r="F180" s="111" t="s">
        <v>278</v>
      </c>
      <c r="G180" s="111" t="s">
        <v>363</v>
      </c>
    </row>
    <row r="181" spans="2:7" ht="19.5" customHeight="1">
      <c r="B181" s="119"/>
      <c r="C181" s="2" t="s">
        <v>548</v>
      </c>
      <c r="D181" s="1">
        <v>2</v>
      </c>
      <c r="E181" s="119"/>
      <c r="F181" s="119"/>
      <c r="G181" s="119"/>
    </row>
    <row r="182" spans="2:7" ht="19.5" customHeight="1">
      <c r="B182" s="119"/>
      <c r="C182" s="2" t="s">
        <v>136</v>
      </c>
      <c r="D182" s="1">
        <v>1</v>
      </c>
      <c r="E182" s="119"/>
      <c r="F182" s="119"/>
      <c r="G182" s="119"/>
    </row>
    <row r="183" spans="2:7" ht="19.5" customHeight="1">
      <c r="B183" s="119"/>
      <c r="C183" s="2" t="s">
        <v>147</v>
      </c>
      <c r="D183" s="1">
        <v>1</v>
      </c>
      <c r="E183" s="119"/>
      <c r="F183" s="119"/>
      <c r="G183" s="119"/>
    </row>
    <row r="184" spans="2:7" ht="19.5" customHeight="1">
      <c r="B184" s="119"/>
      <c r="C184" s="2" t="s">
        <v>132</v>
      </c>
      <c r="D184" s="1">
        <v>1</v>
      </c>
      <c r="E184" s="119"/>
      <c r="F184" s="119"/>
      <c r="G184" s="119"/>
    </row>
    <row r="185" spans="2:7" ht="19.5" customHeight="1">
      <c r="B185" s="119"/>
      <c r="C185" s="2" t="s">
        <v>139</v>
      </c>
      <c r="D185" s="1">
        <v>1</v>
      </c>
      <c r="E185" s="119"/>
      <c r="F185" s="119"/>
      <c r="G185" s="119"/>
    </row>
    <row r="186" spans="2:7" ht="19.5" customHeight="1">
      <c r="B186" s="119"/>
      <c r="C186" s="2" t="s">
        <v>229</v>
      </c>
      <c r="D186" s="1">
        <v>1</v>
      </c>
      <c r="E186" s="119"/>
      <c r="F186" s="119"/>
      <c r="G186" s="119"/>
    </row>
    <row r="187" spans="2:7" ht="19.5" customHeight="1">
      <c r="B187" s="119"/>
      <c r="C187" s="2" t="s">
        <v>140</v>
      </c>
      <c r="D187" s="1">
        <v>1</v>
      </c>
      <c r="E187" s="119"/>
      <c r="F187" s="119"/>
      <c r="G187" s="119"/>
    </row>
    <row r="188" spans="2:7" ht="19.5" customHeight="1">
      <c r="B188" s="119"/>
      <c r="C188" s="2" t="s">
        <v>228</v>
      </c>
      <c r="D188" s="1">
        <v>1</v>
      </c>
      <c r="E188" s="119"/>
      <c r="F188" s="119"/>
      <c r="G188" s="119"/>
    </row>
    <row r="189" spans="2:7" ht="19.5" customHeight="1">
      <c r="B189" s="119"/>
      <c r="C189" s="2" t="s">
        <v>239</v>
      </c>
      <c r="D189" s="1">
        <v>1</v>
      </c>
      <c r="E189" s="119"/>
      <c r="F189" s="119"/>
      <c r="G189" s="119"/>
    </row>
    <row r="190" spans="2:7" ht="19.5" customHeight="1">
      <c r="B190" s="119"/>
      <c r="C190" s="2" t="s">
        <v>164</v>
      </c>
      <c r="D190" s="1">
        <v>1</v>
      </c>
      <c r="E190" s="119"/>
      <c r="F190" s="119"/>
      <c r="G190" s="119"/>
    </row>
    <row r="191" spans="2:7" ht="19.5" customHeight="1">
      <c r="B191" s="119"/>
      <c r="C191" s="2" t="s">
        <v>152</v>
      </c>
      <c r="D191" s="1">
        <v>1</v>
      </c>
      <c r="E191" s="119"/>
      <c r="F191" s="119"/>
      <c r="G191" s="119"/>
    </row>
    <row r="192" spans="2:7" s="19" customFormat="1" ht="21" customHeight="1">
      <c r="B192" s="5" t="s">
        <v>6</v>
      </c>
      <c r="C192" s="5"/>
      <c r="D192" s="5">
        <f>SUM(D180:D191)</f>
        <v>13</v>
      </c>
      <c r="E192" s="5"/>
      <c r="F192" s="5"/>
      <c r="G192" s="5"/>
    </row>
    <row r="193" spans="2:7" ht="20.25" customHeight="1">
      <c r="B193" s="111" t="s">
        <v>176</v>
      </c>
      <c r="C193" s="101" t="s">
        <v>101</v>
      </c>
      <c r="D193" s="1">
        <v>1</v>
      </c>
      <c r="E193" s="111" t="s">
        <v>231</v>
      </c>
      <c r="F193" s="111" t="s">
        <v>278</v>
      </c>
      <c r="G193" s="111" t="s">
        <v>371</v>
      </c>
    </row>
    <row r="194" spans="2:7" ht="20.25" customHeight="1">
      <c r="B194" s="119"/>
      <c r="C194" s="101" t="s">
        <v>99</v>
      </c>
      <c r="D194" s="1">
        <v>1</v>
      </c>
      <c r="E194" s="119"/>
      <c r="F194" s="119"/>
      <c r="G194" s="119"/>
    </row>
    <row r="195" spans="2:7" ht="20.25" customHeight="1">
      <c r="B195" s="119"/>
      <c r="C195" s="101" t="s">
        <v>152</v>
      </c>
      <c r="D195" s="1">
        <v>1</v>
      </c>
      <c r="E195" s="119"/>
      <c r="F195" s="119"/>
      <c r="G195" s="119"/>
    </row>
    <row r="196" spans="2:7" s="19" customFormat="1" ht="15.75">
      <c r="B196" s="5" t="s">
        <v>6</v>
      </c>
      <c r="C196" s="6"/>
      <c r="D196" s="5">
        <f>SUM(D193:D195)</f>
        <v>3</v>
      </c>
      <c r="E196" s="5"/>
      <c r="F196" s="5"/>
      <c r="G196" s="5"/>
    </row>
    <row r="197" spans="2:7" ht="31.5">
      <c r="B197" s="111" t="s">
        <v>178</v>
      </c>
      <c r="C197" s="2" t="s">
        <v>344</v>
      </c>
      <c r="D197" s="1">
        <v>1</v>
      </c>
      <c r="E197" s="111" t="s">
        <v>179</v>
      </c>
      <c r="F197" s="111" t="s">
        <v>350</v>
      </c>
      <c r="G197" s="111" t="s">
        <v>351</v>
      </c>
    </row>
    <row r="198" spans="2:7" ht="25.5" customHeight="1">
      <c r="B198" s="119"/>
      <c r="C198" s="2" t="s">
        <v>345</v>
      </c>
      <c r="D198" s="1">
        <v>1</v>
      </c>
      <c r="E198" s="119"/>
      <c r="F198" s="119"/>
      <c r="G198" s="119"/>
    </row>
    <row r="199" spans="2:7" ht="31.5">
      <c r="B199" s="119"/>
      <c r="C199" s="2" t="s">
        <v>346</v>
      </c>
      <c r="D199" s="1">
        <v>1</v>
      </c>
      <c r="E199" s="119"/>
      <c r="F199" s="119"/>
      <c r="G199" s="119"/>
    </row>
    <row r="200" spans="2:7" ht="18.75" customHeight="1">
      <c r="B200" s="119"/>
      <c r="C200" s="2" t="s">
        <v>347</v>
      </c>
      <c r="D200" s="1">
        <v>1</v>
      </c>
      <c r="E200" s="119"/>
      <c r="F200" s="119"/>
      <c r="G200" s="119"/>
    </row>
    <row r="201" spans="2:7" ht="18.75" customHeight="1">
      <c r="B201" s="119"/>
      <c r="C201" s="2" t="s">
        <v>348</v>
      </c>
      <c r="D201" s="1">
        <v>1</v>
      </c>
      <c r="E201" s="119"/>
      <c r="F201" s="119"/>
      <c r="G201" s="119"/>
    </row>
    <row r="202" spans="2:7" ht="31.5">
      <c r="B202" s="119"/>
      <c r="C202" s="2" t="s">
        <v>349</v>
      </c>
      <c r="D202" s="1">
        <v>1</v>
      </c>
      <c r="E202" s="119"/>
      <c r="F202" s="119"/>
      <c r="G202" s="119"/>
    </row>
    <row r="203" spans="2:7" ht="31.5">
      <c r="B203" s="119"/>
      <c r="C203" s="101" t="s">
        <v>507</v>
      </c>
      <c r="D203" s="1">
        <v>1</v>
      </c>
      <c r="E203" s="119"/>
      <c r="F203" s="119"/>
      <c r="G203" s="119"/>
    </row>
    <row r="204" spans="2:7" ht="30" customHeight="1">
      <c r="B204" s="119"/>
      <c r="C204" s="2" t="s">
        <v>508</v>
      </c>
      <c r="D204" s="1">
        <v>1</v>
      </c>
      <c r="E204" s="119"/>
      <c r="F204" s="119"/>
      <c r="G204" s="119"/>
    </row>
    <row r="205" spans="2:7" ht="47.25">
      <c r="B205" s="119"/>
      <c r="C205" s="101" t="s">
        <v>352</v>
      </c>
      <c r="D205" s="1">
        <v>1</v>
      </c>
      <c r="E205" s="119"/>
      <c r="F205" s="119"/>
      <c r="G205" s="119"/>
    </row>
    <row r="206" spans="2:7" ht="47.25">
      <c r="B206" s="119"/>
      <c r="C206" s="101" t="s">
        <v>353</v>
      </c>
      <c r="D206" s="1">
        <v>1</v>
      </c>
      <c r="E206" s="119"/>
      <c r="F206" s="119"/>
      <c r="G206" s="119"/>
    </row>
    <row r="207" spans="2:7" s="19" customFormat="1" ht="15.75">
      <c r="B207" s="5" t="s">
        <v>6</v>
      </c>
      <c r="C207" s="5"/>
      <c r="D207" s="5">
        <f>SUM(D197:D206)</f>
        <v>10</v>
      </c>
      <c r="E207" s="5"/>
      <c r="F207" s="5"/>
      <c r="G207" s="5"/>
    </row>
    <row r="208" spans="2:7" ht="18.75" customHeight="1">
      <c r="B208" s="111" t="s">
        <v>181</v>
      </c>
      <c r="C208" s="1" t="s">
        <v>83</v>
      </c>
      <c r="D208" s="1">
        <v>1</v>
      </c>
      <c r="E208" s="111" t="s">
        <v>519</v>
      </c>
      <c r="F208" s="111" t="s">
        <v>278</v>
      </c>
      <c r="G208" s="111" t="s">
        <v>372</v>
      </c>
    </row>
    <row r="209" spans="2:7" ht="18.75" customHeight="1">
      <c r="B209" s="119"/>
      <c r="C209" s="1" t="s">
        <v>294</v>
      </c>
      <c r="D209" s="23">
        <v>1</v>
      </c>
      <c r="E209" s="119"/>
      <c r="F209" s="119"/>
      <c r="G209" s="119"/>
    </row>
    <row r="210" spans="2:7" ht="18.75" customHeight="1">
      <c r="B210" s="119"/>
      <c r="C210" s="1" t="s">
        <v>295</v>
      </c>
      <c r="D210" s="23">
        <v>1</v>
      </c>
      <c r="E210" s="119"/>
      <c r="F210" s="119"/>
      <c r="G210" s="119"/>
    </row>
    <row r="211" spans="2:7" ht="18.75" customHeight="1">
      <c r="B211" s="119"/>
      <c r="C211" s="1" t="s">
        <v>296</v>
      </c>
      <c r="D211" s="23">
        <v>1</v>
      </c>
      <c r="E211" s="119"/>
      <c r="F211" s="119"/>
      <c r="G211" s="119"/>
    </row>
    <row r="212" spans="2:7" s="19" customFormat="1" ht="15.75">
      <c r="B212" s="5" t="s">
        <v>6</v>
      </c>
      <c r="C212" s="5"/>
      <c r="D212" s="5">
        <v>4</v>
      </c>
      <c r="E212" s="5"/>
      <c r="F212" s="5"/>
      <c r="G212" s="5"/>
    </row>
    <row r="213" spans="2:7" ht="24.75" customHeight="1">
      <c r="B213" s="111" t="s">
        <v>191</v>
      </c>
      <c r="C213" s="2" t="s">
        <v>36</v>
      </c>
      <c r="D213" s="1">
        <v>1</v>
      </c>
      <c r="E213" s="111" t="s">
        <v>159</v>
      </c>
      <c r="F213" s="113">
        <v>50000</v>
      </c>
      <c r="G213" s="111" t="s">
        <v>364</v>
      </c>
    </row>
    <row r="214" spans="2:7" ht="24.75" customHeight="1">
      <c r="B214" s="119"/>
      <c r="C214" s="2" t="s">
        <v>192</v>
      </c>
      <c r="D214" s="1">
        <v>1</v>
      </c>
      <c r="E214" s="119"/>
      <c r="F214" s="120"/>
      <c r="G214" s="119"/>
    </row>
    <row r="215" spans="2:7" ht="24.75" customHeight="1">
      <c r="B215" s="119"/>
      <c r="C215" s="2" t="s">
        <v>293</v>
      </c>
      <c r="D215" s="1">
        <v>1</v>
      </c>
      <c r="E215" s="119"/>
      <c r="F215" s="120"/>
      <c r="G215" s="119"/>
    </row>
    <row r="216" spans="2:7" ht="24.75" customHeight="1">
      <c r="B216" s="119"/>
      <c r="C216" s="2" t="s">
        <v>132</v>
      </c>
      <c r="D216" s="1">
        <v>1</v>
      </c>
      <c r="E216" s="119"/>
      <c r="F216" s="120"/>
      <c r="G216" s="119"/>
    </row>
    <row r="217" spans="2:7" ht="24.75" customHeight="1">
      <c r="B217" s="119"/>
      <c r="C217" s="2" t="s">
        <v>237</v>
      </c>
      <c r="D217" s="1">
        <v>1</v>
      </c>
      <c r="E217" s="119"/>
      <c r="F217" s="120"/>
      <c r="G217" s="119"/>
    </row>
    <row r="218" spans="2:7" ht="24.75" customHeight="1">
      <c r="B218" s="119"/>
      <c r="C218" s="2" t="s">
        <v>446</v>
      </c>
      <c r="D218" s="1">
        <v>1</v>
      </c>
      <c r="E218" s="119"/>
      <c r="F218" s="120"/>
      <c r="G218" s="119"/>
    </row>
    <row r="219" spans="2:7" ht="24.75" customHeight="1">
      <c r="B219" s="119"/>
      <c r="C219" s="2" t="s">
        <v>83</v>
      </c>
      <c r="D219" s="1">
        <v>2</v>
      </c>
      <c r="E219" s="119"/>
      <c r="F219" s="120"/>
      <c r="G219" s="119"/>
    </row>
    <row r="220" spans="2:7" ht="24.75" customHeight="1">
      <c r="B220" s="119"/>
      <c r="C220" s="2" t="s">
        <v>131</v>
      </c>
      <c r="D220" s="1">
        <v>1</v>
      </c>
      <c r="E220" s="119"/>
      <c r="F220" s="120"/>
      <c r="G220" s="119"/>
    </row>
    <row r="221" spans="2:7" ht="24.75" customHeight="1">
      <c r="B221" s="119"/>
      <c r="C221" s="2" t="s">
        <v>139</v>
      </c>
      <c r="D221" s="1">
        <v>1</v>
      </c>
      <c r="E221" s="119"/>
      <c r="F221" s="114"/>
      <c r="G221" s="119"/>
    </row>
    <row r="222" spans="2:7" s="19" customFormat="1" ht="19.5" customHeight="1">
      <c r="B222" s="5" t="s">
        <v>6</v>
      </c>
      <c r="C222" s="5"/>
      <c r="D222" s="5">
        <v>10</v>
      </c>
      <c r="E222" s="5"/>
      <c r="F222" s="5"/>
      <c r="G222" s="5"/>
    </row>
    <row r="223" spans="2:7" ht="37.5" customHeight="1">
      <c r="B223" s="111" t="s">
        <v>263</v>
      </c>
      <c r="C223" s="2" t="s">
        <v>606</v>
      </c>
      <c r="D223" s="1">
        <v>1</v>
      </c>
      <c r="E223" s="115" t="s">
        <v>605</v>
      </c>
      <c r="F223" s="113">
        <v>35000</v>
      </c>
      <c r="G223" s="111" t="s">
        <v>262</v>
      </c>
    </row>
    <row r="224" spans="2:7" ht="33.75" customHeight="1">
      <c r="B224" s="119"/>
      <c r="C224" s="2" t="s">
        <v>607</v>
      </c>
      <c r="D224" s="1">
        <v>1</v>
      </c>
      <c r="E224" s="136"/>
      <c r="F224" s="119"/>
      <c r="G224" s="119"/>
    </row>
    <row r="225" spans="2:7" ht="27" customHeight="1">
      <c r="B225" s="119"/>
      <c r="C225" s="2" t="s">
        <v>288</v>
      </c>
      <c r="D225" s="1">
        <v>1</v>
      </c>
      <c r="E225" s="136"/>
      <c r="F225" s="119"/>
      <c r="G225" s="119"/>
    </row>
    <row r="226" spans="2:7" s="19" customFormat="1" ht="18.75" customHeight="1">
      <c r="B226" s="5" t="s">
        <v>6</v>
      </c>
      <c r="C226" s="5"/>
      <c r="D226" s="5">
        <v>3</v>
      </c>
      <c r="E226" s="5"/>
      <c r="F226" s="5"/>
      <c r="G226" s="5"/>
    </row>
    <row r="227" spans="2:7" ht="18.75" customHeight="1">
      <c r="B227" s="111" t="s">
        <v>183</v>
      </c>
      <c r="C227" s="2" t="s">
        <v>34</v>
      </c>
      <c r="D227" s="1">
        <v>1</v>
      </c>
      <c r="E227" s="111" t="s">
        <v>231</v>
      </c>
      <c r="F227" s="69">
        <v>42000</v>
      </c>
      <c r="G227" s="111" t="s">
        <v>184</v>
      </c>
    </row>
    <row r="228" spans="2:7" ht="18.75" customHeight="1">
      <c r="B228" s="119"/>
      <c r="C228" s="2" t="s">
        <v>77</v>
      </c>
      <c r="D228" s="1">
        <v>1</v>
      </c>
      <c r="E228" s="119"/>
      <c r="F228" s="69">
        <v>42000</v>
      </c>
      <c r="G228" s="119"/>
    </row>
    <row r="229" spans="2:7" ht="18.75" customHeight="1">
      <c r="B229" s="119"/>
      <c r="C229" s="2" t="s">
        <v>527</v>
      </c>
      <c r="D229" s="1">
        <v>1</v>
      </c>
      <c r="E229" s="119"/>
      <c r="F229" s="69">
        <v>36000</v>
      </c>
      <c r="G229" s="119"/>
    </row>
    <row r="230" spans="2:7" ht="18.75" customHeight="1">
      <c r="B230" s="119"/>
      <c r="C230" s="2" t="s">
        <v>107</v>
      </c>
      <c r="D230" s="1">
        <v>1</v>
      </c>
      <c r="E230" s="119"/>
      <c r="F230" s="69">
        <v>36000</v>
      </c>
      <c r="G230" s="119"/>
    </row>
    <row r="231" spans="2:7" ht="18.75" customHeight="1">
      <c r="B231" s="119"/>
      <c r="C231" s="2" t="s">
        <v>83</v>
      </c>
      <c r="D231" s="1">
        <v>1</v>
      </c>
      <c r="E231" s="119"/>
      <c r="F231" s="69">
        <v>51000</v>
      </c>
      <c r="G231" s="119"/>
    </row>
    <row r="232" spans="2:7" ht="18.75" customHeight="1">
      <c r="B232" s="119"/>
      <c r="C232" s="2" t="s">
        <v>237</v>
      </c>
      <c r="D232" s="1">
        <v>1</v>
      </c>
      <c r="E232" s="119"/>
      <c r="F232" s="69">
        <v>51000</v>
      </c>
      <c r="G232" s="119"/>
    </row>
    <row r="233" spans="2:7" s="19" customFormat="1" ht="18.75" customHeight="1">
      <c r="B233" s="5" t="s">
        <v>6</v>
      </c>
      <c r="C233" s="1"/>
      <c r="D233" s="5">
        <f>SUM(D227:D232)</f>
        <v>6</v>
      </c>
      <c r="E233" s="1"/>
      <c r="F233" s="1"/>
      <c r="G233" s="1"/>
    </row>
    <row r="234" spans="2:7" ht="20.25" customHeight="1">
      <c r="B234" s="111" t="s">
        <v>185</v>
      </c>
      <c r="C234" s="2" t="s">
        <v>83</v>
      </c>
      <c r="D234" s="1">
        <v>1</v>
      </c>
      <c r="E234" s="111" t="s">
        <v>14</v>
      </c>
      <c r="F234" s="111" t="s">
        <v>443</v>
      </c>
      <c r="G234" s="111" t="s">
        <v>186</v>
      </c>
    </row>
    <row r="235" spans="2:7" ht="20.25" customHeight="1">
      <c r="B235" s="119"/>
      <c r="C235" s="2" t="s">
        <v>237</v>
      </c>
      <c r="D235" s="1">
        <v>2</v>
      </c>
      <c r="E235" s="119"/>
      <c r="F235" s="119"/>
      <c r="G235" s="119"/>
    </row>
    <row r="236" spans="2:7" ht="20.25" customHeight="1">
      <c r="B236" s="119"/>
      <c r="C236" s="2" t="s">
        <v>131</v>
      </c>
      <c r="D236" s="1">
        <v>1</v>
      </c>
      <c r="E236" s="119"/>
      <c r="F236" s="119"/>
      <c r="G236" s="119"/>
    </row>
    <row r="237" spans="2:7" ht="20.25" customHeight="1">
      <c r="B237" s="119"/>
      <c r="C237" s="2" t="s">
        <v>446</v>
      </c>
      <c r="D237" s="1">
        <v>1</v>
      </c>
      <c r="E237" s="119"/>
      <c r="F237" s="119"/>
      <c r="G237" s="119"/>
    </row>
    <row r="238" spans="2:7" ht="20.25" customHeight="1">
      <c r="B238" s="119"/>
      <c r="C238" s="2" t="s">
        <v>293</v>
      </c>
      <c r="D238" s="1">
        <v>1</v>
      </c>
      <c r="E238" s="119"/>
      <c r="F238" s="119"/>
      <c r="G238" s="119"/>
    </row>
    <row r="239" spans="2:7" ht="20.25" customHeight="1">
      <c r="B239" s="119"/>
      <c r="C239" s="2" t="s">
        <v>177</v>
      </c>
      <c r="D239" s="1">
        <v>1</v>
      </c>
      <c r="E239" s="119"/>
      <c r="F239" s="119"/>
      <c r="G239" s="119"/>
    </row>
    <row r="240" spans="2:7" ht="20.25" customHeight="1">
      <c r="B240" s="119"/>
      <c r="C240" s="2" t="s">
        <v>496</v>
      </c>
      <c r="D240" s="1">
        <v>1</v>
      </c>
      <c r="E240" s="112"/>
      <c r="F240" s="119"/>
      <c r="G240" s="119"/>
    </row>
    <row r="241" spans="2:7" s="19" customFormat="1" ht="18.75" customHeight="1">
      <c r="B241" s="5" t="s">
        <v>6</v>
      </c>
      <c r="C241" s="5"/>
      <c r="D241" s="5">
        <f>SUM(D234:D240)</f>
        <v>8</v>
      </c>
      <c r="E241" s="5"/>
      <c r="F241" s="5"/>
      <c r="G241" s="5"/>
    </row>
    <row r="242" spans="2:7" ht="21.75" customHeight="1">
      <c r="B242" s="111" t="s">
        <v>463</v>
      </c>
      <c r="C242" s="2" t="s">
        <v>461</v>
      </c>
      <c r="D242" s="1">
        <v>2</v>
      </c>
      <c r="E242" s="111" t="s">
        <v>137</v>
      </c>
      <c r="F242" s="69">
        <v>46000</v>
      </c>
      <c r="G242" s="111" t="s">
        <v>462</v>
      </c>
    </row>
    <row r="243" spans="2:7" ht="23.25" customHeight="1">
      <c r="B243" s="119"/>
      <c r="C243" s="2" t="s">
        <v>35</v>
      </c>
      <c r="D243" s="1">
        <v>1</v>
      </c>
      <c r="E243" s="119"/>
      <c r="F243" s="69">
        <v>32000</v>
      </c>
      <c r="G243" s="119"/>
    </row>
    <row r="244" spans="2:7" ht="23.25" customHeight="1">
      <c r="B244" s="119"/>
      <c r="C244" s="53" t="s">
        <v>25</v>
      </c>
      <c r="D244" s="1">
        <v>1</v>
      </c>
      <c r="E244" s="119"/>
      <c r="F244" s="69">
        <v>51000</v>
      </c>
      <c r="G244" s="119"/>
    </row>
    <row r="245" spans="2:7" ht="23.25" customHeight="1">
      <c r="B245" s="119"/>
      <c r="C245" s="2" t="s">
        <v>460</v>
      </c>
      <c r="D245" s="1">
        <v>1</v>
      </c>
      <c r="E245" s="119"/>
      <c r="F245" s="69">
        <v>45000</v>
      </c>
      <c r="G245" s="119"/>
    </row>
    <row r="246" spans="2:7" s="19" customFormat="1" ht="15.75">
      <c r="B246" s="5" t="s">
        <v>6</v>
      </c>
      <c r="C246" s="5"/>
      <c r="D246" s="5">
        <f>SUM(D242:D245)</f>
        <v>5</v>
      </c>
      <c r="E246" s="5"/>
      <c r="F246" s="5"/>
      <c r="G246" s="5"/>
    </row>
    <row r="247" spans="2:7" s="43" customFormat="1" ht="27" customHeight="1">
      <c r="B247" s="45" t="s">
        <v>196</v>
      </c>
      <c r="C247" s="45"/>
      <c r="D247" s="45">
        <f>D246+D241+D233+D226+D222+D212+D207+D196+D192+D179+D175+D136+D119+D89+D74+D70+D56+D48+D39+D31+D18</f>
        <v>277.25</v>
      </c>
      <c r="E247" s="45"/>
      <c r="F247" s="45"/>
      <c r="G247" s="45"/>
    </row>
    <row r="248" spans="2:7" ht="12.75">
      <c r="B248" s="13"/>
      <c r="C248" s="13"/>
      <c r="D248" s="13"/>
      <c r="E248" s="13"/>
      <c r="F248" s="13"/>
      <c r="G248" s="13"/>
    </row>
    <row r="249" spans="2:7" ht="15.75">
      <c r="B249" s="135" t="s">
        <v>4</v>
      </c>
      <c r="C249" s="135"/>
      <c r="D249" s="135"/>
      <c r="E249" s="135"/>
      <c r="F249" s="135"/>
      <c r="G249" s="135"/>
    </row>
    <row r="250" spans="2:7" ht="55.5" customHeight="1">
      <c r="B250" s="7" t="s">
        <v>9</v>
      </c>
      <c r="C250" s="7" t="s">
        <v>0</v>
      </c>
      <c r="D250" s="5" t="s">
        <v>1</v>
      </c>
      <c r="E250" s="5" t="s">
        <v>3</v>
      </c>
      <c r="F250" s="6" t="s">
        <v>7</v>
      </c>
      <c r="G250" s="6" t="s">
        <v>11</v>
      </c>
    </row>
    <row r="251" spans="2:7" ht="22.5" customHeight="1">
      <c r="B251" s="111" t="s">
        <v>232</v>
      </c>
      <c r="C251" s="1" t="s">
        <v>283</v>
      </c>
      <c r="D251" s="1">
        <v>2</v>
      </c>
      <c r="E251" s="111" t="s">
        <v>123</v>
      </c>
      <c r="F251" s="83" t="s">
        <v>466</v>
      </c>
      <c r="G251" s="117" t="s">
        <v>375</v>
      </c>
    </row>
    <row r="252" spans="2:7" ht="22.5" customHeight="1">
      <c r="B252" s="119"/>
      <c r="C252" s="1" t="s">
        <v>13</v>
      </c>
      <c r="D252" s="1">
        <v>2</v>
      </c>
      <c r="E252" s="119"/>
      <c r="F252" s="84"/>
      <c r="G252" s="118"/>
    </row>
    <row r="253" spans="2:7" ht="22.5" customHeight="1">
      <c r="B253" s="119"/>
      <c r="C253" s="1" t="s">
        <v>156</v>
      </c>
      <c r="D253" s="1">
        <v>1</v>
      </c>
      <c r="E253" s="119"/>
      <c r="F253" s="84"/>
      <c r="G253" s="118"/>
    </row>
    <row r="254" spans="2:7" ht="22.5" customHeight="1">
      <c r="B254" s="119"/>
      <c r="C254" s="1" t="s">
        <v>118</v>
      </c>
      <c r="D254" s="1">
        <v>3</v>
      </c>
      <c r="E254" s="119"/>
      <c r="F254" s="121"/>
      <c r="G254" s="118"/>
    </row>
    <row r="255" spans="2:7" s="19" customFormat="1" ht="15.75">
      <c r="B255" s="6" t="s">
        <v>2</v>
      </c>
      <c r="C255" s="5"/>
      <c r="D255" s="8">
        <f>SUM(D251:D254)</f>
        <v>8</v>
      </c>
      <c r="E255" s="5"/>
      <c r="F255" s="8"/>
      <c r="G255" s="6"/>
    </row>
    <row r="256" spans="2:7" ht="21" customHeight="1">
      <c r="B256" s="111" t="s">
        <v>227</v>
      </c>
      <c r="C256" s="2" t="s">
        <v>584</v>
      </c>
      <c r="D256" s="1">
        <v>1</v>
      </c>
      <c r="E256" s="111" t="s">
        <v>469</v>
      </c>
      <c r="F256" s="113">
        <v>34000</v>
      </c>
      <c r="G256" s="117" t="s">
        <v>468</v>
      </c>
    </row>
    <row r="257" spans="2:7" ht="21" customHeight="1">
      <c r="B257" s="119"/>
      <c r="C257" s="2" t="s">
        <v>13</v>
      </c>
      <c r="D257" s="1">
        <v>5</v>
      </c>
      <c r="E257" s="119"/>
      <c r="F257" s="121"/>
      <c r="G257" s="118"/>
    </row>
    <row r="258" spans="2:7" ht="33.75" customHeight="1">
      <c r="B258" s="119"/>
      <c r="C258" s="2" t="s">
        <v>585</v>
      </c>
      <c r="D258" s="1">
        <v>1</v>
      </c>
      <c r="E258" s="119"/>
      <c r="F258" s="121"/>
      <c r="G258" s="118"/>
    </row>
    <row r="259" spans="2:7" ht="21" customHeight="1">
      <c r="B259" s="119"/>
      <c r="C259" s="2" t="s">
        <v>115</v>
      </c>
      <c r="D259" s="1">
        <v>3</v>
      </c>
      <c r="E259" s="119"/>
      <c r="F259" s="121"/>
      <c r="G259" s="118"/>
    </row>
    <row r="260" spans="2:7" s="19" customFormat="1" ht="15.75">
      <c r="B260" s="6" t="s">
        <v>2</v>
      </c>
      <c r="C260" s="5"/>
      <c r="D260" s="8">
        <f>SUM(D256:D259)</f>
        <v>10</v>
      </c>
      <c r="E260" s="5"/>
      <c r="F260" s="8"/>
      <c r="G260" s="6"/>
    </row>
    <row r="261" spans="2:7" ht="35.25" customHeight="1">
      <c r="B261" s="142" t="s">
        <v>425</v>
      </c>
      <c r="C261" s="2" t="s">
        <v>122</v>
      </c>
      <c r="D261" s="1">
        <v>4</v>
      </c>
      <c r="E261" s="142" t="s">
        <v>14</v>
      </c>
      <c r="F261" s="102">
        <v>27100</v>
      </c>
      <c r="G261" s="142" t="s">
        <v>429</v>
      </c>
    </row>
    <row r="262" spans="2:7" ht="24.75" customHeight="1">
      <c r="B262" s="143"/>
      <c r="C262" s="1" t="s">
        <v>427</v>
      </c>
      <c r="D262" s="1">
        <v>4</v>
      </c>
      <c r="E262" s="143"/>
      <c r="F262" s="102">
        <v>27020</v>
      </c>
      <c r="G262" s="143"/>
    </row>
    <row r="263" spans="2:7" ht="24.75" customHeight="1">
      <c r="B263" s="143"/>
      <c r="C263" s="2" t="s">
        <v>428</v>
      </c>
      <c r="D263" s="1">
        <v>1</v>
      </c>
      <c r="E263" s="143"/>
      <c r="F263" s="97" t="s">
        <v>430</v>
      </c>
      <c r="G263" s="143"/>
    </row>
    <row r="264" spans="2:7" s="19" customFormat="1" ht="15.75">
      <c r="B264" s="103" t="s">
        <v>2</v>
      </c>
      <c r="C264" s="103"/>
      <c r="D264" s="105">
        <f>D263+D262+D261</f>
        <v>9</v>
      </c>
      <c r="E264" s="100"/>
      <c r="F264" s="105"/>
      <c r="G264" s="103"/>
    </row>
    <row r="265" spans="2:7" ht="33" customHeight="1">
      <c r="B265" s="111" t="s">
        <v>125</v>
      </c>
      <c r="C265" s="2" t="s">
        <v>494</v>
      </c>
      <c r="D265" s="1">
        <v>1</v>
      </c>
      <c r="E265" s="111" t="s">
        <v>14</v>
      </c>
      <c r="F265" s="111" t="s">
        <v>341</v>
      </c>
      <c r="G265" s="117" t="s">
        <v>340</v>
      </c>
    </row>
    <row r="266" spans="2:7" ht="33" customHeight="1">
      <c r="B266" s="112"/>
      <c r="C266" s="2" t="s">
        <v>495</v>
      </c>
      <c r="D266" s="23">
        <v>1</v>
      </c>
      <c r="E266" s="112"/>
      <c r="F266" s="112"/>
      <c r="G266" s="64"/>
    </row>
    <row r="267" spans="2:7" s="19" customFormat="1" ht="18.75" customHeight="1">
      <c r="B267" s="6" t="s">
        <v>2</v>
      </c>
      <c r="C267" s="5"/>
      <c r="D267" s="8">
        <f>D266+D265</f>
        <v>2</v>
      </c>
      <c r="E267" s="5"/>
      <c r="F267" s="8"/>
      <c r="G267" s="6"/>
    </row>
    <row r="268" spans="2:7" ht="67.5" customHeight="1">
      <c r="B268" s="3" t="s">
        <v>129</v>
      </c>
      <c r="C268" s="2" t="s">
        <v>13</v>
      </c>
      <c r="D268" s="1">
        <v>1</v>
      </c>
      <c r="E268" s="60"/>
      <c r="F268" s="56">
        <v>23000</v>
      </c>
      <c r="G268" s="3" t="s">
        <v>130</v>
      </c>
    </row>
    <row r="269" spans="2:7" s="19" customFormat="1" ht="15.75">
      <c r="B269" s="46" t="s">
        <v>2</v>
      </c>
      <c r="C269" s="11"/>
      <c r="D269" s="96">
        <f>SUM(D268:D268)</f>
        <v>1</v>
      </c>
      <c r="E269" s="11"/>
      <c r="F269" s="96"/>
      <c r="G269" s="46"/>
    </row>
    <row r="270" spans="2:7" ht="66.75" customHeight="1">
      <c r="B270" s="128" t="s">
        <v>458</v>
      </c>
      <c r="C270" s="2" t="s">
        <v>598</v>
      </c>
      <c r="D270" s="1">
        <v>5</v>
      </c>
      <c r="E270" s="111" t="s">
        <v>457</v>
      </c>
      <c r="F270" s="69">
        <v>26054.25</v>
      </c>
      <c r="G270" s="111" t="s">
        <v>134</v>
      </c>
    </row>
    <row r="271" spans="2:7" ht="55.5" customHeight="1">
      <c r="B271" s="129"/>
      <c r="C271" s="2" t="s">
        <v>596</v>
      </c>
      <c r="D271" s="1">
        <v>2</v>
      </c>
      <c r="E271" s="119"/>
      <c r="F271" s="69">
        <v>21217.5</v>
      </c>
      <c r="G271" s="119"/>
    </row>
    <row r="272" spans="2:7" ht="57.75" customHeight="1">
      <c r="B272" s="129"/>
      <c r="C272" s="2" t="s">
        <v>597</v>
      </c>
      <c r="D272" s="1">
        <v>2</v>
      </c>
      <c r="E272" s="119"/>
      <c r="F272" s="69">
        <v>24100</v>
      </c>
      <c r="G272" s="119"/>
    </row>
    <row r="273" spans="2:7" ht="34.5" customHeight="1">
      <c r="B273" s="129"/>
      <c r="C273" s="2" t="s">
        <v>195</v>
      </c>
      <c r="D273" s="1">
        <v>8</v>
      </c>
      <c r="E273" s="119"/>
      <c r="F273" s="69">
        <v>20500</v>
      </c>
      <c r="G273" s="119"/>
    </row>
    <row r="274" spans="2:7" ht="22.5" customHeight="1">
      <c r="B274" s="129"/>
      <c r="C274" s="2" t="s">
        <v>115</v>
      </c>
      <c r="D274" s="23">
        <v>2</v>
      </c>
      <c r="E274" s="119"/>
      <c r="F274" s="69">
        <v>24000</v>
      </c>
      <c r="G274" s="119"/>
    </row>
    <row r="275" spans="2:7" ht="23.25" customHeight="1">
      <c r="B275" s="129"/>
      <c r="C275" s="2" t="s">
        <v>69</v>
      </c>
      <c r="D275" s="23">
        <v>2</v>
      </c>
      <c r="E275" s="119"/>
      <c r="F275" s="69">
        <v>19000</v>
      </c>
      <c r="G275" s="119"/>
    </row>
    <row r="276" spans="2:7" ht="36" customHeight="1">
      <c r="B276" s="130"/>
      <c r="C276" s="2" t="s">
        <v>595</v>
      </c>
      <c r="D276" s="23">
        <v>2</v>
      </c>
      <c r="E276" s="112"/>
      <c r="F276" s="69">
        <v>20000</v>
      </c>
      <c r="G276" s="112"/>
    </row>
    <row r="277" spans="2:7" s="19" customFormat="1" ht="15.75">
      <c r="B277" s="46" t="s">
        <v>2</v>
      </c>
      <c r="C277" s="51"/>
      <c r="D277" s="6">
        <v>23</v>
      </c>
      <c r="E277" s="51"/>
      <c r="F277" s="51"/>
      <c r="G277" s="51"/>
    </row>
    <row r="278" spans="2:7" ht="31.5">
      <c r="B278" s="3" t="s">
        <v>135</v>
      </c>
      <c r="C278" s="1" t="s">
        <v>283</v>
      </c>
      <c r="D278" s="1">
        <v>2</v>
      </c>
      <c r="E278" s="3" t="s">
        <v>141</v>
      </c>
      <c r="F278" s="3" t="s">
        <v>282</v>
      </c>
      <c r="G278" s="3" t="s">
        <v>138</v>
      </c>
    </row>
    <row r="279" spans="2:7" s="19" customFormat="1" ht="15.75">
      <c r="B279" s="6" t="s">
        <v>2</v>
      </c>
      <c r="C279" s="5"/>
      <c r="D279" s="8">
        <f>SUM(D278:D278)</f>
        <v>2</v>
      </c>
      <c r="E279" s="5"/>
      <c r="F279" s="8"/>
      <c r="G279" s="6"/>
    </row>
    <row r="280" spans="2:7" ht="31.5" customHeight="1">
      <c r="B280" s="111" t="s">
        <v>142</v>
      </c>
      <c r="C280" s="2" t="s">
        <v>40</v>
      </c>
      <c r="D280" s="1">
        <v>1</v>
      </c>
      <c r="E280" s="111" t="s">
        <v>14</v>
      </c>
      <c r="F280" s="2" t="s">
        <v>280</v>
      </c>
      <c r="G280" s="117" t="s">
        <v>361</v>
      </c>
    </row>
    <row r="281" spans="2:7" ht="15.75">
      <c r="B281" s="119"/>
      <c r="C281" s="2" t="s">
        <v>60</v>
      </c>
      <c r="D281" s="1">
        <v>3</v>
      </c>
      <c r="E281" s="119"/>
      <c r="F281" s="2" t="s">
        <v>274</v>
      </c>
      <c r="G281" s="118"/>
    </row>
    <row r="282" spans="2:7" ht="31.5">
      <c r="B282" s="119"/>
      <c r="C282" s="2" t="s">
        <v>360</v>
      </c>
      <c r="D282" s="1">
        <v>2</v>
      </c>
      <c r="E282" s="119"/>
      <c r="F282" s="2" t="s">
        <v>355</v>
      </c>
      <c r="G282" s="118"/>
    </row>
    <row r="283" spans="2:7" ht="15.75">
      <c r="B283" s="119"/>
      <c r="C283" s="2" t="s">
        <v>297</v>
      </c>
      <c r="D283" s="1">
        <v>4</v>
      </c>
      <c r="E283" s="119"/>
      <c r="F283" s="141" t="s">
        <v>356</v>
      </c>
      <c r="G283" s="118"/>
    </row>
    <row r="284" spans="2:7" ht="15.75">
      <c r="B284" s="119"/>
      <c r="C284" s="2" t="s">
        <v>115</v>
      </c>
      <c r="D284" s="1">
        <v>4</v>
      </c>
      <c r="E284" s="119"/>
      <c r="F284" s="141"/>
      <c r="G284" s="118"/>
    </row>
    <row r="285" spans="2:7" ht="15.75">
      <c r="B285" s="119"/>
      <c r="C285" s="2" t="s">
        <v>69</v>
      </c>
      <c r="D285" s="1">
        <v>1</v>
      </c>
      <c r="E285" s="119"/>
      <c r="F285" s="2" t="s">
        <v>357</v>
      </c>
      <c r="G285" s="118"/>
    </row>
    <row r="286" spans="2:7" ht="15.75">
      <c r="B286" s="119"/>
      <c r="C286" s="2" t="s">
        <v>13</v>
      </c>
      <c r="D286" s="1">
        <v>7</v>
      </c>
      <c r="E286" s="119"/>
      <c r="F286" s="141" t="s">
        <v>274</v>
      </c>
      <c r="G286" s="118"/>
    </row>
    <row r="287" spans="2:7" ht="15.75">
      <c r="B287" s="119"/>
      <c r="C287" s="2" t="s">
        <v>298</v>
      </c>
      <c r="D287" s="1">
        <v>4</v>
      </c>
      <c r="E287" s="119"/>
      <c r="F287" s="141"/>
      <c r="G287" s="118"/>
    </row>
    <row r="288" spans="2:7" ht="15.75">
      <c r="B288" s="119"/>
      <c r="C288" s="2" t="s">
        <v>65</v>
      </c>
      <c r="D288" s="1">
        <v>4</v>
      </c>
      <c r="E288" s="119"/>
      <c r="F288" s="2" t="s">
        <v>358</v>
      </c>
      <c r="G288" s="118"/>
    </row>
    <row r="289" spans="2:7" ht="15.75">
      <c r="B289" s="119"/>
      <c r="C289" s="2" t="s">
        <v>124</v>
      </c>
      <c r="D289" s="1">
        <v>2</v>
      </c>
      <c r="E289" s="119"/>
      <c r="F289" s="2" t="s">
        <v>359</v>
      </c>
      <c r="G289" s="118"/>
    </row>
    <row r="290" spans="2:7" ht="15.75">
      <c r="B290" s="119"/>
      <c r="C290" s="2" t="s">
        <v>279</v>
      </c>
      <c r="D290" s="1">
        <v>2</v>
      </c>
      <c r="E290" s="119"/>
      <c r="F290" s="2" t="s">
        <v>280</v>
      </c>
      <c r="G290" s="118"/>
    </row>
    <row r="291" spans="2:7" s="19" customFormat="1" ht="19.5" customHeight="1">
      <c r="B291" s="6" t="s">
        <v>2</v>
      </c>
      <c r="C291" s="5"/>
      <c r="D291" s="8">
        <f>D290+D289+D288+D287+D286+D285+D284+D283+D282+D281+D280</f>
        <v>34</v>
      </c>
      <c r="E291" s="5"/>
      <c r="F291" s="8"/>
      <c r="G291" s="6"/>
    </row>
    <row r="292" spans="2:7" s="39" customFormat="1" ht="84.75" customHeight="1">
      <c r="B292" s="111" t="s">
        <v>143</v>
      </c>
      <c r="C292" s="2" t="s">
        <v>554</v>
      </c>
      <c r="D292" s="1">
        <v>1</v>
      </c>
      <c r="E292" s="2" t="s">
        <v>555</v>
      </c>
      <c r="F292" s="69">
        <v>23000</v>
      </c>
      <c r="G292" s="117" t="s">
        <v>380</v>
      </c>
    </row>
    <row r="293" spans="2:7" s="39" customFormat="1" ht="32.25" customHeight="1">
      <c r="B293" s="119"/>
      <c r="C293" s="2" t="s">
        <v>156</v>
      </c>
      <c r="D293" s="1">
        <v>2</v>
      </c>
      <c r="E293" s="67"/>
      <c r="F293" s="69">
        <v>23000</v>
      </c>
      <c r="G293" s="118"/>
    </row>
    <row r="294" spans="2:7" s="39" customFormat="1" ht="30.75" customHeight="1">
      <c r="B294" s="119"/>
      <c r="C294" s="20" t="s">
        <v>378</v>
      </c>
      <c r="D294" s="1">
        <v>1</v>
      </c>
      <c r="E294" s="67"/>
      <c r="F294" s="134">
        <v>24000</v>
      </c>
      <c r="G294" s="118"/>
    </row>
    <row r="295" spans="2:7" s="39" customFormat="1" ht="30.75" customHeight="1">
      <c r="B295" s="119"/>
      <c r="C295" s="20" t="s">
        <v>556</v>
      </c>
      <c r="D295" s="1">
        <v>1</v>
      </c>
      <c r="E295" s="67"/>
      <c r="F295" s="134"/>
      <c r="G295" s="118"/>
    </row>
    <row r="296" spans="2:7" s="39" customFormat="1" ht="30.75" customHeight="1">
      <c r="B296" s="119"/>
      <c r="C296" s="20" t="s">
        <v>238</v>
      </c>
      <c r="D296" s="1">
        <v>1</v>
      </c>
      <c r="E296" s="67"/>
      <c r="F296" s="134"/>
      <c r="G296" s="118"/>
    </row>
    <row r="297" spans="2:7" s="39" customFormat="1" ht="30.75" customHeight="1">
      <c r="B297" s="119"/>
      <c r="C297" s="20" t="s">
        <v>557</v>
      </c>
      <c r="D297" s="1">
        <v>1</v>
      </c>
      <c r="E297" s="67"/>
      <c r="F297" s="134"/>
      <c r="G297" s="118"/>
    </row>
    <row r="298" spans="2:7" s="39" customFormat="1" ht="18" customHeight="1">
      <c r="B298" s="119"/>
      <c r="C298" s="2" t="s">
        <v>194</v>
      </c>
      <c r="D298" s="1">
        <v>5</v>
      </c>
      <c r="E298" s="67"/>
      <c r="F298" s="134"/>
      <c r="G298" s="118"/>
    </row>
    <row r="299" spans="2:7" s="39" customFormat="1" ht="18" customHeight="1">
      <c r="B299" s="119"/>
      <c r="C299" s="1" t="s">
        <v>379</v>
      </c>
      <c r="D299" s="1">
        <v>1</v>
      </c>
      <c r="E299" s="67"/>
      <c r="F299" s="69">
        <v>22000</v>
      </c>
      <c r="G299" s="118"/>
    </row>
    <row r="300" spans="2:7" s="39" customFormat="1" ht="18" customHeight="1">
      <c r="B300" s="119"/>
      <c r="C300" s="1" t="s">
        <v>385</v>
      </c>
      <c r="D300" s="1">
        <v>1</v>
      </c>
      <c r="E300" s="67"/>
      <c r="F300" s="69">
        <v>20679</v>
      </c>
      <c r="G300" s="118"/>
    </row>
    <row r="301" spans="2:7" s="39" customFormat="1" ht="18" customHeight="1">
      <c r="B301" s="119"/>
      <c r="C301" s="2" t="s">
        <v>208</v>
      </c>
      <c r="D301" s="1">
        <v>1</v>
      </c>
      <c r="E301" s="67"/>
      <c r="F301" s="69">
        <v>22405</v>
      </c>
      <c r="G301" s="118"/>
    </row>
    <row r="302" spans="2:7" s="39" customFormat="1" ht="18" customHeight="1">
      <c r="B302" s="119"/>
      <c r="C302" s="2" t="s">
        <v>115</v>
      </c>
      <c r="D302" s="1">
        <v>3</v>
      </c>
      <c r="E302" s="67"/>
      <c r="F302" s="134">
        <v>23000</v>
      </c>
      <c r="G302" s="118"/>
    </row>
    <row r="303" spans="2:7" s="39" customFormat="1" ht="18" customHeight="1">
      <c r="B303" s="119"/>
      <c r="C303" s="2" t="s">
        <v>13</v>
      </c>
      <c r="D303" s="1">
        <v>7</v>
      </c>
      <c r="E303" s="67"/>
      <c r="F303" s="134"/>
      <c r="G303" s="118"/>
    </row>
    <row r="304" spans="2:7" s="39" customFormat="1" ht="18" customHeight="1">
      <c r="B304" s="119"/>
      <c r="C304" s="2" t="s">
        <v>16</v>
      </c>
      <c r="D304" s="1">
        <v>3</v>
      </c>
      <c r="E304" s="68"/>
      <c r="F304" s="69">
        <v>25000</v>
      </c>
      <c r="G304" s="118"/>
    </row>
    <row r="305" spans="2:7" s="19" customFormat="1" ht="18.75" customHeight="1">
      <c r="B305" s="6" t="s">
        <v>2</v>
      </c>
      <c r="C305" s="5"/>
      <c r="D305" s="8">
        <v>28</v>
      </c>
      <c r="E305" s="5"/>
      <c r="F305" s="8"/>
      <c r="G305" s="6"/>
    </row>
    <row r="306" spans="2:7" ht="24.75" customHeight="1">
      <c r="B306" s="111" t="s">
        <v>157</v>
      </c>
      <c r="C306" s="2" t="s">
        <v>156</v>
      </c>
      <c r="D306" s="1">
        <v>2</v>
      </c>
      <c r="E306" s="111" t="s">
        <v>14</v>
      </c>
      <c r="F306" s="2" t="s">
        <v>398</v>
      </c>
      <c r="G306" s="111" t="s">
        <v>401</v>
      </c>
    </row>
    <row r="307" spans="2:7" ht="33.75" customHeight="1">
      <c r="B307" s="119"/>
      <c r="C307" s="3" t="s">
        <v>360</v>
      </c>
      <c r="D307" s="1">
        <v>2</v>
      </c>
      <c r="E307" s="119"/>
      <c r="F307" s="2" t="s">
        <v>399</v>
      </c>
      <c r="G307" s="154"/>
    </row>
    <row r="308" spans="2:7" ht="33.75" customHeight="1">
      <c r="B308" s="119"/>
      <c r="C308" s="3" t="s">
        <v>17</v>
      </c>
      <c r="D308" s="1">
        <v>1</v>
      </c>
      <c r="E308" s="119"/>
      <c r="F308" s="2" t="s">
        <v>400</v>
      </c>
      <c r="G308" s="154"/>
    </row>
    <row r="309" spans="2:7" ht="33.75" customHeight="1">
      <c r="B309" s="119"/>
      <c r="C309" s="2" t="s">
        <v>464</v>
      </c>
      <c r="D309" s="1">
        <v>2</v>
      </c>
      <c r="E309" s="119"/>
      <c r="F309" s="119" t="s">
        <v>274</v>
      </c>
      <c r="G309" s="154"/>
    </row>
    <row r="310" spans="2:7" ht="24.75" customHeight="1">
      <c r="B310" s="119"/>
      <c r="C310" s="2" t="s">
        <v>69</v>
      </c>
      <c r="D310" s="1">
        <v>1</v>
      </c>
      <c r="E310" s="119"/>
      <c r="F310" s="112"/>
      <c r="G310" s="154"/>
    </row>
    <row r="311" spans="2:7" ht="33.75" customHeight="1">
      <c r="B311" s="119"/>
      <c r="C311" s="2" t="s">
        <v>465</v>
      </c>
      <c r="D311" s="1">
        <v>1</v>
      </c>
      <c r="E311" s="119"/>
      <c r="F311" s="55" t="s">
        <v>400</v>
      </c>
      <c r="G311" s="154"/>
    </row>
    <row r="312" spans="2:7" ht="24.75" customHeight="1">
      <c r="B312" s="119"/>
      <c r="C312" s="2" t="s">
        <v>543</v>
      </c>
      <c r="D312" s="1">
        <v>2</v>
      </c>
      <c r="E312" s="119"/>
      <c r="F312" s="2" t="s">
        <v>274</v>
      </c>
      <c r="G312" s="154"/>
    </row>
    <row r="313" spans="2:7" s="19" customFormat="1" ht="18.75" customHeight="1">
      <c r="B313" s="6" t="s">
        <v>2</v>
      </c>
      <c r="C313" s="5"/>
      <c r="D313" s="8">
        <v>11</v>
      </c>
      <c r="E313" s="5"/>
      <c r="F313" s="8"/>
      <c r="G313" s="6"/>
    </row>
    <row r="314" spans="2:7" ht="15.75" customHeight="1">
      <c r="B314" s="111" t="s">
        <v>158</v>
      </c>
      <c r="C314" s="2" t="s">
        <v>167</v>
      </c>
      <c r="D314" s="1">
        <v>1</v>
      </c>
      <c r="E314" s="111" t="s">
        <v>30</v>
      </c>
      <c r="F314" s="1">
        <v>18660</v>
      </c>
      <c r="G314" s="111" t="s">
        <v>434</v>
      </c>
    </row>
    <row r="315" spans="2:7" ht="47.25">
      <c r="B315" s="119"/>
      <c r="C315" s="2" t="s">
        <v>308</v>
      </c>
      <c r="D315" s="1">
        <v>1</v>
      </c>
      <c r="E315" s="119"/>
      <c r="F315" s="1">
        <v>21069.91</v>
      </c>
      <c r="G315" s="119"/>
    </row>
    <row r="316" spans="2:7" ht="47.25">
      <c r="B316" s="119"/>
      <c r="C316" s="2" t="s">
        <v>309</v>
      </c>
      <c r="D316" s="1">
        <v>1</v>
      </c>
      <c r="E316" s="119"/>
      <c r="F316" s="1">
        <v>18195</v>
      </c>
      <c r="G316" s="119"/>
    </row>
    <row r="317" spans="2:7" ht="15.75">
      <c r="B317" s="119"/>
      <c r="C317" s="2" t="s">
        <v>168</v>
      </c>
      <c r="D317" s="1">
        <v>1</v>
      </c>
      <c r="E317" s="119"/>
      <c r="F317" s="1">
        <v>18195</v>
      </c>
      <c r="G317" s="119"/>
    </row>
    <row r="318" spans="2:7" ht="31.5">
      <c r="B318" s="119"/>
      <c r="C318" s="2" t="s">
        <v>310</v>
      </c>
      <c r="D318" s="1">
        <v>1</v>
      </c>
      <c r="E318" s="119"/>
      <c r="F318" s="1">
        <v>19541.58</v>
      </c>
      <c r="G318" s="119"/>
    </row>
    <row r="319" spans="2:7" ht="31.5">
      <c r="B319" s="119"/>
      <c r="C319" s="2" t="s">
        <v>311</v>
      </c>
      <c r="D319" s="1">
        <v>1</v>
      </c>
      <c r="E319" s="119"/>
      <c r="F319" s="1">
        <v>20658.02</v>
      </c>
      <c r="G319" s="119"/>
    </row>
    <row r="320" spans="2:7" ht="34.5" customHeight="1">
      <c r="B320" s="119"/>
      <c r="C320" s="2" t="s">
        <v>169</v>
      </c>
      <c r="D320" s="1">
        <v>1</v>
      </c>
      <c r="E320" s="119"/>
      <c r="F320" s="1">
        <v>22541.58</v>
      </c>
      <c r="G320" s="119"/>
    </row>
    <row r="321" spans="2:7" ht="34.5" customHeight="1">
      <c r="B321" s="119"/>
      <c r="C321" s="2" t="s">
        <v>170</v>
      </c>
      <c r="D321" s="1">
        <v>1</v>
      </c>
      <c r="E321" s="119"/>
      <c r="F321" s="1">
        <v>22541.58</v>
      </c>
      <c r="G321" s="119"/>
    </row>
    <row r="322" spans="2:7" ht="34.5" customHeight="1">
      <c r="B322" s="119"/>
      <c r="C322" s="2" t="s">
        <v>171</v>
      </c>
      <c r="D322" s="1">
        <v>1</v>
      </c>
      <c r="E322" s="119"/>
      <c r="F322" s="1">
        <v>23658.02</v>
      </c>
      <c r="G322" s="119"/>
    </row>
    <row r="323" spans="2:7" ht="34.5" customHeight="1">
      <c r="B323" s="119"/>
      <c r="C323" s="2" t="s">
        <v>312</v>
      </c>
      <c r="D323" s="1">
        <v>1</v>
      </c>
      <c r="E323" s="119"/>
      <c r="F323" s="1">
        <v>22541.58</v>
      </c>
      <c r="G323" s="119"/>
    </row>
    <row r="324" spans="2:7" ht="34.5" customHeight="1">
      <c r="B324" s="119"/>
      <c r="C324" s="2" t="s">
        <v>172</v>
      </c>
      <c r="D324" s="1">
        <v>2</v>
      </c>
      <c r="E324" s="119"/>
      <c r="F324" s="1">
        <v>20149.2</v>
      </c>
      <c r="G324" s="119"/>
    </row>
    <row r="325" spans="2:7" ht="34.5" customHeight="1">
      <c r="B325" s="119"/>
      <c r="C325" s="2" t="s">
        <v>313</v>
      </c>
      <c r="D325" s="1">
        <v>1</v>
      </c>
      <c r="E325" s="119"/>
      <c r="F325" s="1">
        <v>18195</v>
      </c>
      <c r="G325" s="119"/>
    </row>
    <row r="326" spans="2:7" ht="34.5" customHeight="1">
      <c r="B326" s="119"/>
      <c r="C326" s="2" t="s">
        <v>314</v>
      </c>
      <c r="D326" s="1">
        <v>1</v>
      </c>
      <c r="E326" s="119"/>
      <c r="F326" s="1">
        <v>18195</v>
      </c>
      <c r="G326" s="119"/>
    </row>
    <row r="327" spans="2:7" ht="34.5" customHeight="1">
      <c r="B327" s="119"/>
      <c r="C327" s="2" t="s">
        <v>315</v>
      </c>
      <c r="D327" s="1">
        <v>1</v>
      </c>
      <c r="E327" s="119"/>
      <c r="F327" s="1">
        <v>23992.44</v>
      </c>
      <c r="G327" s="119"/>
    </row>
    <row r="328" spans="2:7" ht="34.5" customHeight="1">
      <c r="B328" s="119"/>
      <c r="C328" s="2" t="s">
        <v>316</v>
      </c>
      <c r="D328" s="1">
        <v>1</v>
      </c>
      <c r="E328" s="119"/>
      <c r="F328" s="1">
        <v>18195</v>
      </c>
      <c r="G328" s="119"/>
    </row>
    <row r="329" spans="2:7" ht="34.5" customHeight="1">
      <c r="B329" s="119"/>
      <c r="C329" s="2" t="s">
        <v>317</v>
      </c>
      <c r="D329" s="1">
        <v>1</v>
      </c>
      <c r="E329" s="119"/>
      <c r="F329" s="1">
        <v>20658.02</v>
      </c>
      <c r="G329" s="119"/>
    </row>
    <row r="330" spans="2:7" ht="34.5" customHeight="1">
      <c r="B330" s="119"/>
      <c r="C330" s="2" t="s">
        <v>318</v>
      </c>
      <c r="D330" s="1">
        <v>1</v>
      </c>
      <c r="E330" s="119"/>
      <c r="F330" s="1">
        <v>18195</v>
      </c>
      <c r="G330" s="119"/>
    </row>
    <row r="331" spans="2:7" ht="34.5" customHeight="1">
      <c r="B331" s="119"/>
      <c r="C331" s="2" t="s">
        <v>319</v>
      </c>
      <c r="D331" s="1">
        <v>1</v>
      </c>
      <c r="E331" s="119"/>
      <c r="F331" s="1">
        <v>22740.79</v>
      </c>
      <c r="G331" s="119"/>
    </row>
    <row r="332" spans="2:7" ht="34.5" customHeight="1">
      <c r="B332" s="119"/>
      <c r="C332" s="2" t="s">
        <v>320</v>
      </c>
      <c r="D332" s="1">
        <v>3</v>
      </c>
      <c r="E332" s="119"/>
      <c r="F332" s="1">
        <v>22740.79</v>
      </c>
      <c r="G332" s="119"/>
    </row>
    <row r="333" spans="2:7" ht="34.5" customHeight="1">
      <c r="B333" s="119"/>
      <c r="C333" s="2" t="s">
        <v>431</v>
      </c>
      <c r="D333" s="1">
        <v>1</v>
      </c>
      <c r="E333" s="119"/>
      <c r="F333" s="1">
        <v>18195</v>
      </c>
      <c r="G333" s="119"/>
    </row>
    <row r="334" spans="2:7" ht="34.5" customHeight="1">
      <c r="B334" s="119"/>
      <c r="C334" s="2" t="s">
        <v>432</v>
      </c>
      <c r="D334" s="1">
        <v>1</v>
      </c>
      <c r="E334" s="119"/>
      <c r="F334" s="1">
        <v>18410.16</v>
      </c>
      <c r="G334" s="119"/>
    </row>
    <row r="335" spans="2:7" ht="47.25" customHeight="1">
      <c r="B335" s="119"/>
      <c r="C335" s="2" t="s">
        <v>433</v>
      </c>
      <c r="D335" s="1">
        <v>1</v>
      </c>
      <c r="E335" s="119"/>
      <c r="F335" s="1">
        <v>18195</v>
      </c>
      <c r="G335" s="119"/>
    </row>
    <row r="336" spans="2:7" ht="47.25">
      <c r="B336" s="119"/>
      <c r="C336" s="2" t="s">
        <v>321</v>
      </c>
      <c r="D336" s="1">
        <v>1</v>
      </c>
      <c r="E336" s="119"/>
      <c r="F336" s="1">
        <v>22087.63</v>
      </c>
      <c r="G336" s="119"/>
    </row>
    <row r="337" spans="2:7" ht="33" customHeight="1">
      <c r="B337" s="112"/>
      <c r="C337" s="2" t="s">
        <v>322</v>
      </c>
      <c r="D337" s="1">
        <v>1</v>
      </c>
      <c r="E337" s="112"/>
      <c r="F337" s="1">
        <v>18744.12</v>
      </c>
      <c r="G337" s="112"/>
    </row>
    <row r="338" spans="2:7" s="19" customFormat="1" ht="15.75">
      <c r="B338" s="6" t="s">
        <v>2</v>
      </c>
      <c r="C338" s="5"/>
      <c r="D338" s="8">
        <f>SUM(D314:D337)</f>
        <v>27</v>
      </c>
      <c r="E338" s="5"/>
      <c r="F338" s="8"/>
      <c r="G338" s="6"/>
    </row>
    <row r="339" spans="2:7" ht="49.5" customHeight="1">
      <c r="B339" s="111" t="s">
        <v>173</v>
      </c>
      <c r="C339" s="2" t="s">
        <v>563</v>
      </c>
      <c r="D339" s="1">
        <v>1</v>
      </c>
      <c r="E339" s="141" t="s">
        <v>566</v>
      </c>
      <c r="F339" s="128" t="s">
        <v>565</v>
      </c>
      <c r="G339" s="117" t="s">
        <v>456</v>
      </c>
    </row>
    <row r="340" spans="2:7" ht="49.5" customHeight="1">
      <c r="B340" s="119"/>
      <c r="C340" s="2" t="s">
        <v>564</v>
      </c>
      <c r="D340" s="1">
        <v>1</v>
      </c>
      <c r="E340" s="141"/>
      <c r="F340" s="130"/>
      <c r="G340" s="118"/>
    </row>
    <row r="341" spans="2:7" s="19" customFormat="1" ht="18" customHeight="1">
      <c r="B341" s="6" t="s">
        <v>2</v>
      </c>
      <c r="C341" s="6"/>
      <c r="D341" s="8">
        <v>2</v>
      </c>
      <c r="E341" s="5"/>
      <c r="F341" s="8"/>
      <c r="G341" s="6"/>
    </row>
    <row r="342" spans="2:7" ht="21.75" customHeight="1">
      <c r="B342" s="111" t="s">
        <v>174</v>
      </c>
      <c r="C342" s="2" t="s">
        <v>549</v>
      </c>
      <c r="D342" s="1">
        <v>4</v>
      </c>
      <c r="E342" s="111" t="s">
        <v>547</v>
      </c>
      <c r="F342" s="111" t="s">
        <v>281</v>
      </c>
      <c r="G342" s="111" t="s">
        <v>363</v>
      </c>
    </row>
    <row r="343" spans="2:7" ht="21.75" customHeight="1">
      <c r="B343" s="119"/>
      <c r="C343" s="2" t="s">
        <v>175</v>
      </c>
      <c r="D343" s="1">
        <v>4</v>
      </c>
      <c r="E343" s="119"/>
      <c r="F343" s="121"/>
      <c r="G343" s="119"/>
    </row>
    <row r="344" spans="2:7" ht="31.5">
      <c r="B344" s="119"/>
      <c r="C344" s="2" t="s">
        <v>207</v>
      </c>
      <c r="D344" s="1">
        <v>4</v>
      </c>
      <c r="E344" s="119"/>
      <c r="F344" s="121"/>
      <c r="G344" s="119"/>
    </row>
    <row r="345" spans="2:7" ht="20.25" customHeight="1">
      <c r="B345" s="119"/>
      <c r="C345" s="2" t="s">
        <v>115</v>
      </c>
      <c r="D345" s="1">
        <v>2</v>
      </c>
      <c r="E345" s="119"/>
      <c r="F345" s="121"/>
      <c r="G345" s="119"/>
    </row>
    <row r="346" spans="2:7" s="19" customFormat="1" ht="15.75">
      <c r="B346" s="6" t="s">
        <v>2</v>
      </c>
      <c r="C346" s="5"/>
      <c r="D346" s="8">
        <v>14</v>
      </c>
      <c r="E346" s="5"/>
      <c r="F346" s="8"/>
      <c r="G346" s="6"/>
    </row>
    <row r="347" spans="2:7" ht="21" customHeight="1">
      <c r="B347" s="111" t="s">
        <v>176</v>
      </c>
      <c r="C347" s="2" t="s">
        <v>40</v>
      </c>
      <c r="D347" s="1">
        <v>1</v>
      </c>
      <c r="E347" s="111" t="s">
        <v>231</v>
      </c>
      <c r="F347" s="131" t="s">
        <v>280</v>
      </c>
      <c r="G347" s="141" t="s">
        <v>371</v>
      </c>
    </row>
    <row r="348" spans="2:7" ht="21" customHeight="1">
      <c r="B348" s="119"/>
      <c r="C348" s="55" t="s">
        <v>69</v>
      </c>
      <c r="D348" s="106">
        <v>1</v>
      </c>
      <c r="E348" s="119"/>
      <c r="F348" s="153"/>
      <c r="G348" s="141"/>
    </row>
    <row r="349" spans="2:7" ht="21" customHeight="1">
      <c r="B349" s="119"/>
      <c r="C349" s="55" t="s">
        <v>528</v>
      </c>
      <c r="D349" s="106">
        <v>1</v>
      </c>
      <c r="E349" s="119"/>
      <c r="F349" s="153"/>
      <c r="G349" s="141"/>
    </row>
    <row r="350" spans="2:7" ht="31.5" customHeight="1">
      <c r="B350" s="112"/>
      <c r="C350" s="55" t="s">
        <v>122</v>
      </c>
      <c r="D350" s="106">
        <v>2</v>
      </c>
      <c r="E350" s="112"/>
      <c r="F350" s="104"/>
      <c r="G350" s="141"/>
    </row>
    <row r="351" spans="2:7" s="19" customFormat="1" ht="15.75">
      <c r="B351" s="6" t="s">
        <v>2</v>
      </c>
      <c r="C351" s="6"/>
      <c r="D351" s="8">
        <v>5</v>
      </c>
      <c r="E351" s="5"/>
      <c r="F351" s="8"/>
      <c r="G351" s="6"/>
    </row>
    <row r="352" spans="2:7" ht="31.5" customHeight="1">
      <c r="B352" s="131" t="s">
        <v>178</v>
      </c>
      <c r="C352" s="2" t="s">
        <v>240</v>
      </c>
      <c r="D352" s="1">
        <v>1</v>
      </c>
      <c r="E352" s="117" t="s">
        <v>179</v>
      </c>
      <c r="F352" s="111" t="s">
        <v>343</v>
      </c>
      <c r="G352" s="111" t="s">
        <v>342</v>
      </c>
    </row>
    <row r="353" spans="2:7" ht="47.25">
      <c r="B353" s="119"/>
      <c r="C353" s="2" t="s">
        <v>300</v>
      </c>
      <c r="D353" s="1">
        <v>2</v>
      </c>
      <c r="E353" s="118"/>
      <c r="F353" s="119"/>
      <c r="G353" s="119"/>
    </row>
    <row r="354" spans="2:7" ht="47.25">
      <c r="B354" s="119"/>
      <c r="C354" s="2" t="s">
        <v>509</v>
      </c>
      <c r="D354" s="1">
        <v>3</v>
      </c>
      <c r="E354" s="119"/>
      <c r="F354" s="151"/>
      <c r="G354" s="119"/>
    </row>
    <row r="355" spans="2:7" ht="31.5">
      <c r="B355" s="119"/>
      <c r="C355" s="2" t="s">
        <v>510</v>
      </c>
      <c r="D355" s="1">
        <v>1</v>
      </c>
      <c r="E355" s="119"/>
      <c r="F355" s="151"/>
      <c r="G355" s="119"/>
    </row>
    <row r="356" spans="2:7" ht="31.5">
      <c r="B356" s="119"/>
      <c r="C356" s="107" t="s">
        <v>180</v>
      </c>
      <c r="D356" s="1">
        <v>7</v>
      </c>
      <c r="E356" s="119"/>
      <c r="F356" s="151"/>
      <c r="G356" s="119"/>
    </row>
    <row r="357" spans="2:7" s="19" customFormat="1" ht="15.75">
      <c r="B357" s="6" t="s">
        <v>2</v>
      </c>
      <c r="C357" s="5"/>
      <c r="D357" s="8">
        <f>D356+D355+D354+D353+D352</f>
        <v>14</v>
      </c>
      <c r="E357" s="5"/>
      <c r="F357" s="8"/>
      <c r="G357" s="6"/>
    </row>
    <row r="358" spans="2:7" ht="55.5" customHeight="1">
      <c r="B358" s="3" t="s">
        <v>181</v>
      </c>
      <c r="C358" s="1" t="s">
        <v>413</v>
      </c>
      <c r="D358" s="1">
        <v>2</v>
      </c>
      <c r="E358" s="3" t="s">
        <v>519</v>
      </c>
      <c r="F358" s="3" t="s">
        <v>280</v>
      </c>
      <c r="G358" s="3" t="s">
        <v>372</v>
      </c>
    </row>
    <row r="359" spans="2:7" s="19" customFormat="1" ht="15.75">
      <c r="B359" s="6" t="s">
        <v>2</v>
      </c>
      <c r="C359" s="5"/>
      <c r="D359" s="8">
        <v>2</v>
      </c>
      <c r="E359" s="5"/>
      <c r="F359" s="8"/>
      <c r="G359" s="6"/>
    </row>
    <row r="360" spans="2:7" s="19" customFormat="1" ht="21" customHeight="1">
      <c r="B360" s="111" t="s">
        <v>191</v>
      </c>
      <c r="C360" s="1" t="s">
        <v>118</v>
      </c>
      <c r="D360" s="23">
        <v>1</v>
      </c>
      <c r="E360" s="111" t="s">
        <v>14</v>
      </c>
      <c r="F360" s="134">
        <v>25000</v>
      </c>
      <c r="G360" s="111" t="s">
        <v>370</v>
      </c>
    </row>
    <row r="361" spans="2:7" ht="21" customHeight="1">
      <c r="B361" s="119"/>
      <c r="C361" s="2" t="s">
        <v>367</v>
      </c>
      <c r="D361" s="1">
        <v>1</v>
      </c>
      <c r="E361" s="119"/>
      <c r="F361" s="141"/>
      <c r="G361" s="119"/>
    </row>
    <row r="362" spans="2:7" ht="21" customHeight="1">
      <c r="B362" s="119"/>
      <c r="C362" s="2" t="s">
        <v>365</v>
      </c>
      <c r="D362" s="1">
        <v>1</v>
      </c>
      <c r="E362" s="119"/>
      <c r="F362" s="141"/>
      <c r="G362" s="119"/>
    </row>
    <row r="363" spans="2:7" ht="21" customHeight="1">
      <c r="B363" s="119"/>
      <c r="C363" s="2" t="s">
        <v>366</v>
      </c>
      <c r="D363" s="1">
        <v>1</v>
      </c>
      <c r="E363" s="119"/>
      <c r="F363" s="141"/>
      <c r="G363" s="119"/>
    </row>
    <row r="364" spans="2:7" ht="21" customHeight="1">
      <c r="B364" s="119"/>
      <c r="C364" s="2" t="s">
        <v>513</v>
      </c>
      <c r="D364" s="1">
        <v>1</v>
      </c>
      <c r="E364" s="119"/>
      <c r="F364" s="141"/>
      <c r="G364" s="119"/>
    </row>
    <row r="365" spans="2:7" ht="21" customHeight="1">
      <c r="B365" s="119"/>
      <c r="C365" s="2" t="s">
        <v>514</v>
      </c>
      <c r="D365" s="1">
        <v>1</v>
      </c>
      <c r="E365" s="119"/>
      <c r="F365" s="141"/>
      <c r="G365" s="119"/>
    </row>
    <row r="366" spans="2:7" ht="21" customHeight="1">
      <c r="B366" s="119"/>
      <c r="C366" s="2" t="s">
        <v>368</v>
      </c>
      <c r="D366" s="1">
        <v>1</v>
      </c>
      <c r="E366" s="119"/>
      <c r="F366" s="141"/>
      <c r="G366" s="119"/>
    </row>
    <row r="367" spans="2:7" ht="21" customHeight="1">
      <c r="B367" s="119"/>
      <c r="C367" s="2" t="s">
        <v>195</v>
      </c>
      <c r="D367" s="1">
        <v>5</v>
      </c>
      <c r="E367" s="119"/>
      <c r="F367" s="141"/>
      <c r="G367" s="119"/>
    </row>
    <row r="368" spans="2:7" ht="21" customHeight="1">
      <c r="B368" s="119"/>
      <c r="C368" s="2" t="s">
        <v>369</v>
      </c>
      <c r="D368" s="1">
        <v>3</v>
      </c>
      <c r="E368" s="119"/>
      <c r="F368" s="69">
        <v>30000</v>
      </c>
      <c r="G368" s="119"/>
    </row>
    <row r="369" spans="2:7" s="19" customFormat="1" ht="20.25" customHeight="1">
      <c r="B369" s="6" t="s">
        <v>2</v>
      </c>
      <c r="C369" s="5"/>
      <c r="D369" s="8">
        <v>15</v>
      </c>
      <c r="E369" s="5"/>
      <c r="F369" s="8"/>
      <c r="G369" s="6"/>
    </row>
    <row r="370" spans="2:7" s="19" customFormat="1" ht="34.5" customHeight="1">
      <c r="B370" s="111" t="s">
        <v>182</v>
      </c>
      <c r="C370" s="1" t="s">
        <v>608</v>
      </c>
      <c r="D370" s="23">
        <v>1</v>
      </c>
      <c r="E370" s="148" t="s">
        <v>605</v>
      </c>
      <c r="F370" s="113">
        <v>25000</v>
      </c>
      <c r="G370" s="117" t="s">
        <v>262</v>
      </c>
    </row>
    <row r="371" spans="2:7" s="19" customFormat="1" ht="34.5" customHeight="1">
      <c r="B371" s="119"/>
      <c r="C371" s="1" t="s">
        <v>609</v>
      </c>
      <c r="D371" s="23">
        <v>1</v>
      </c>
      <c r="E371" s="149"/>
      <c r="F371" s="112"/>
      <c r="G371" s="118"/>
    </row>
    <row r="372" spans="2:7" s="19" customFormat="1" ht="15.75">
      <c r="B372" s="6" t="s">
        <v>2</v>
      </c>
      <c r="C372" s="5"/>
      <c r="D372" s="8">
        <v>2</v>
      </c>
      <c r="E372" s="5"/>
      <c r="F372" s="8"/>
      <c r="G372" s="6"/>
    </row>
    <row r="373" spans="2:7" ht="33.75" customHeight="1">
      <c r="B373" s="111" t="s">
        <v>183</v>
      </c>
      <c r="C373" s="2" t="s">
        <v>521</v>
      </c>
      <c r="D373" s="1">
        <v>1</v>
      </c>
      <c r="E373" s="111" t="s">
        <v>526</v>
      </c>
      <c r="F373" s="113">
        <v>28000</v>
      </c>
      <c r="G373" s="117" t="s">
        <v>184</v>
      </c>
    </row>
    <row r="374" spans="2:7" ht="33.75" customHeight="1">
      <c r="B374" s="119"/>
      <c r="C374" s="2" t="s">
        <v>522</v>
      </c>
      <c r="D374" s="1">
        <v>1</v>
      </c>
      <c r="E374" s="119"/>
      <c r="F374" s="119"/>
      <c r="G374" s="118"/>
    </row>
    <row r="375" spans="2:7" ht="33.75" customHeight="1">
      <c r="B375" s="119"/>
      <c r="C375" s="2" t="s">
        <v>523</v>
      </c>
      <c r="D375" s="1">
        <v>1</v>
      </c>
      <c r="E375" s="119"/>
      <c r="F375" s="119"/>
      <c r="G375" s="118"/>
    </row>
    <row r="376" spans="2:7" ht="33.75" customHeight="1">
      <c r="B376" s="119"/>
      <c r="C376" s="2" t="s">
        <v>524</v>
      </c>
      <c r="D376" s="1">
        <v>1</v>
      </c>
      <c r="E376" s="119"/>
      <c r="F376" s="119"/>
      <c r="G376" s="118"/>
    </row>
    <row r="377" spans="2:7" ht="33.75" customHeight="1">
      <c r="B377" s="119"/>
      <c r="C377" s="2" t="s">
        <v>525</v>
      </c>
      <c r="D377" s="1">
        <v>1</v>
      </c>
      <c r="E377" s="119"/>
      <c r="F377" s="112"/>
      <c r="G377" s="118"/>
    </row>
    <row r="378" spans="2:7" s="19" customFormat="1" ht="19.5" customHeight="1">
      <c r="B378" s="6" t="s">
        <v>2</v>
      </c>
      <c r="C378" s="5"/>
      <c r="D378" s="8">
        <f>SUM(D373:D377)</f>
        <v>5</v>
      </c>
      <c r="E378" s="5"/>
      <c r="F378" s="8"/>
      <c r="G378" s="6"/>
    </row>
    <row r="379" spans="2:7" ht="31.5" customHeight="1">
      <c r="B379" s="111" t="s">
        <v>185</v>
      </c>
      <c r="C379" s="107" t="s">
        <v>327</v>
      </c>
      <c r="D379" s="1">
        <v>1</v>
      </c>
      <c r="E379" s="111" t="s">
        <v>159</v>
      </c>
      <c r="F379" s="113">
        <v>25000</v>
      </c>
      <c r="G379" s="111" t="s">
        <v>467</v>
      </c>
    </row>
    <row r="380" spans="2:7" ht="31.5" customHeight="1">
      <c r="B380" s="119"/>
      <c r="C380" s="2" t="s">
        <v>187</v>
      </c>
      <c r="D380" s="1">
        <v>1</v>
      </c>
      <c r="E380" s="119"/>
      <c r="F380" s="121"/>
      <c r="G380" s="119"/>
    </row>
    <row r="381" spans="2:7" ht="33.75" customHeight="1">
      <c r="B381" s="119"/>
      <c r="C381" s="2" t="s">
        <v>323</v>
      </c>
      <c r="D381" s="1">
        <v>1</v>
      </c>
      <c r="E381" s="119"/>
      <c r="F381" s="121"/>
      <c r="G381" s="119"/>
    </row>
    <row r="382" spans="2:7" ht="33.75" customHeight="1">
      <c r="B382" s="119"/>
      <c r="C382" s="2" t="s">
        <v>324</v>
      </c>
      <c r="D382" s="70">
        <v>1</v>
      </c>
      <c r="E382" s="150"/>
      <c r="F382" s="150"/>
      <c r="G382" s="119"/>
    </row>
    <row r="383" spans="2:7" ht="33.75" customHeight="1">
      <c r="B383" s="152"/>
      <c r="C383" s="2" t="s">
        <v>325</v>
      </c>
      <c r="D383" s="70">
        <v>1</v>
      </c>
      <c r="E383" s="150"/>
      <c r="F383" s="150"/>
      <c r="G383" s="119"/>
    </row>
    <row r="384" spans="2:7" ht="33.75" customHeight="1">
      <c r="B384" s="152"/>
      <c r="C384" s="2" t="s">
        <v>326</v>
      </c>
      <c r="D384" s="70">
        <v>1</v>
      </c>
      <c r="E384" s="150"/>
      <c r="F384" s="150"/>
      <c r="G384" s="119"/>
    </row>
    <row r="385" spans="2:7" s="19" customFormat="1" ht="18.75">
      <c r="B385" s="6" t="s">
        <v>2</v>
      </c>
      <c r="C385" s="108"/>
      <c r="D385" s="5">
        <v>6</v>
      </c>
      <c r="E385" s="109"/>
      <c r="F385" s="109"/>
      <c r="G385" s="24"/>
    </row>
    <row r="386" spans="2:7" ht="64.5" customHeight="1">
      <c r="B386" s="3" t="s">
        <v>463</v>
      </c>
      <c r="C386" s="110" t="s">
        <v>279</v>
      </c>
      <c r="D386" s="1">
        <v>5</v>
      </c>
      <c r="E386" s="3" t="s">
        <v>30</v>
      </c>
      <c r="F386" s="56">
        <v>29000</v>
      </c>
      <c r="G386" s="3" t="s">
        <v>188</v>
      </c>
    </row>
    <row r="387" spans="2:7" s="19" customFormat="1" ht="15.75">
      <c r="B387" s="6" t="s">
        <v>2</v>
      </c>
      <c r="C387" s="5"/>
      <c r="D387" s="8">
        <f>SUM(D386:D386)</f>
        <v>5</v>
      </c>
      <c r="E387" s="5"/>
      <c r="F387" s="8"/>
      <c r="G387" s="6"/>
    </row>
    <row r="388" spans="2:7" s="40" customFormat="1" ht="21.75" customHeight="1">
      <c r="B388" s="5" t="s">
        <v>196</v>
      </c>
      <c r="C388" s="52"/>
      <c r="D388" s="5">
        <f>D387+D385+D378+D372+D369+D359+D357+D351+D346+D341+D338+D313+D305+D291+D279+D277+D269+D267+D264+D260+D255</f>
        <v>225</v>
      </c>
      <c r="E388" s="52"/>
      <c r="F388" s="52"/>
      <c r="G388" s="52"/>
    </row>
  </sheetData>
  <sheetProtection/>
  <mergeCells count="156">
    <mergeCell ref="G270:G276"/>
    <mergeCell ref="G339:G340"/>
    <mergeCell ref="G314:G337"/>
    <mergeCell ref="G360:G368"/>
    <mergeCell ref="G213:G221"/>
    <mergeCell ref="F347:F350"/>
    <mergeCell ref="F339:F340"/>
    <mergeCell ref="G227:G232"/>
    <mergeCell ref="F234:F240"/>
    <mergeCell ref="G342:G345"/>
    <mergeCell ref="G261:G263"/>
    <mergeCell ref="G256:G259"/>
    <mergeCell ref="G379:G384"/>
    <mergeCell ref="G197:G206"/>
    <mergeCell ref="G352:G356"/>
    <mergeCell ref="B379:B384"/>
    <mergeCell ref="E352:E356"/>
    <mergeCell ref="E306:E312"/>
    <mergeCell ref="E314:E337"/>
    <mergeCell ref="F370:F371"/>
    <mergeCell ref="F223:F225"/>
    <mergeCell ref="B373:B377"/>
    <mergeCell ref="G370:G371"/>
    <mergeCell ref="G347:G350"/>
    <mergeCell ref="F360:F367"/>
    <mergeCell ref="F373:F377"/>
    <mergeCell ref="G373:G377"/>
    <mergeCell ref="E379:E384"/>
    <mergeCell ref="F379:F384"/>
    <mergeCell ref="B314:B337"/>
    <mergeCell ref="E373:E377"/>
    <mergeCell ref="F352:F356"/>
    <mergeCell ref="E360:E368"/>
    <mergeCell ref="F342:F345"/>
    <mergeCell ref="B370:B371"/>
    <mergeCell ref="B342:B345"/>
    <mergeCell ref="E370:E371"/>
    <mergeCell ref="E347:E350"/>
    <mergeCell ref="B347:B350"/>
    <mergeCell ref="B360:B368"/>
    <mergeCell ref="B352:B356"/>
    <mergeCell ref="F208:F211"/>
    <mergeCell ref="F193:F195"/>
    <mergeCell ref="F265:F266"/>
    <mergeCell ref="F213:F221"/>
    <mergeCell ref="F251:F254"/>
    <mergeCell ref="F256:F259"/>
    <mergeCell ref="B49:B55"/>
    <mergeCell ref="B71:B73"/>
    <mergeCell ref="F95:F99"/>
    <mergeCell ref="F71:F73"/>
    <mergeCell ref="B75:B88"/>
    <mergeCell ref="E75:E88"/>
    <mergeCell ref="F90:F91"/>
    <mergeCell ref="B57:B69"/>
    <mergeCell ref="F83:F88"/>
    <mergeCell ref="F75:F77"/>
    <mergeCell ref="F78:F80"/>
    <mergeCell ref="E57:E69"/>
    <mergeCell ref="F57:F63"/>
    <mergeCell ref="F66:F69"/>
    <mergeCell ref="B90:B118"/>
    <mergeCell ref="F93:F94"/>
    <mergeCell ref="E90:E94"/>
    <mergeCell ref="B137:B174"/>
    <mergeCell ref="F111:F117"/>
    <mergeCell ref="F126:F129"/>
    <mergeCell ref="B197:B206"/>
    <mergeCell ref="G120:G135"/>
    <mergeCell ref="G180:G191"/>
    <mergeCell ref="E197:E206"/>
    <mergeCell ref="B120:B135"/>
    <mergeCell ref="E120:E135"/>
    <mergeCell ref="E137:E174"/>
    <mergeCell ref="F180:F191"/>
    <mergeCell ref="G137:G174"/>
    <mergeCell ref="B19:B30"/>
    <mergeCell ref="E19:E30"/>
    <mergeCell ref="F19:F30"/>
    <mergeCell ref="G40:G47"/>
    <mergeCell ref="G19:G30"/>
    <mergeCell ref="B32:B38"/>
    <mergeCell ref="B40:B47"/>
    <mergeCell ref="G223:G225"/>
    <mergeCell ref="E180:E191"/>
    <mergeCell ref="G90:G118"/>
    <mergeCell ref="E49:E55"/>
    <mergeCell ref="F49:F55"/>
    <mergeCell ref="F197:F206"/>
    <mergeCell ref="E96:E118"/>
    <mergeCell ref="F102:F109"/>
    <mergeCell ref="G57:G69"/>
    <mergeCell ref="E213:E221"/>
    <mergeCell ref="G75:G88"/>
    <mergeCell ref="F64:F65"/>
    <mergeCell ref="G32:G38"/>
    <mergeCell ref="E32:E38"/>
    <mergeCell ref="E40:E47"/>
    <mergeCell ref="B3:G3"/>
    <mergeCell ref="B5:B17"/>
    <mergeCell ref="E5:E17"/>
    <mergeCell ref="G5:G17"/>
    <mergeCell ref="F5:F17"/>
    <mergeCell ref="B2:G2"/>
    <mergeCell ref="B213:B221"/>
    <mergeCell ref="G49:G55"/>
    <mergeCell ref="G176:G178"/>
    <mergeCell ref="G193:G195"/>
    <mergeCell ref="G71:G73"/>
    <mergeCell ref="E71:E73"/>
    <mergeCell ref="G208:G211"/>
    <mergeCell ref="B193:B195"/>
    <mergeCell ref="E208:E211"/>
    <mergeCell ref="B176:B178"/>
    <mergeCell ref="B251:B254"/>
    <mergeCell ref="B242:B245"/>
    <mergeCell ref="E223:E225"/>
    <mergeCell ref="E242:E245"/>
    <mergeCell ref="B180:B191"/>
    <mergeCell ref="B223:B225"/>
    <mergeCell ref="B208:B211"/>
    <mergeCell ref="E176:E178"/>
    <mergeCell ref="E193:E195"/>
    <mergeCell ref="B339:B340"/>
    <mergeCell ref="E280:E290"/>
    <mergeCell ref="E342:E345"/>
    <mergeCell ref="F309:F310"/>
    <mergeCell ref="F294:F298"/>
    <mergeCell ref="B292:B304"/>
    <mergeCell ref="E339:E340"/>
    <mergeCell ref="F302:F303"/>
    <mergeCell ref="B227:B232"/>
    <mergeCell ref="E234:E240"/>
    <mergeCell ref="E251:E254"/>
    <mergeCell ref="B261:B263"/>
    <mergeCell ref="B249:G249"/>
    <mergeCell ref="G251:G254"/>
    <mergeCell ref="E227:E232"/>
    <mergeCell ref="G234:G240"/>
    <mergeCell ref="G242:G245"/>
    <mergeCell ref="B256:B259"/>
    <mergeCell ref="E265:E266"/>
    <mergeCell ref="E261:E263"/>
    <mergeCell ref="B234:B240"/>
    <mergeCell ref="E256:E259"/>
    <mergeCell ref="B265:B266"/>
    <mergeCell ref="B306:B312"/>
    <mergeCell ref="B280:B290"/>
    <mergeCell ref="G265:G266"/>
    <mergeCell ref="F283:F284"/>
    <mergeCell ref="F286:F287"/>
    <mergeCell ref="G292:G304"/>
    <mergeCell ref="E270:E276"/>
    <mergeCell ref="B270:B276"/>
    <mergeCell ref="G280:G290"/>
    <mergeCell ref="G306:G312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bsu</cp:lastModifiedBy>
  <cp:lastPrinted>2020-09-29T06:00:56Z</cp:lastPrinted>
  <dcterms:created xsi:type="dcterms:W3CDTF">2008-11-20T02:21:43Z</dcterms:created>
  <dcterms:modified xsi:type="dcterms:W3CDTF">2021-05-31T02:53:44Z</dcterms:modified>
  <cp:category/>
  <cp:version/>
  <cp:contentType/>
  <cp:contentStatus/>
</cp:coreProperties>
</file>